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340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<sst xmlns="http://schemas.openxmlformats.org/spreadsheetml/2006/main" count="37" uniqueCount="18">
  <si>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Notes</t>
  </si>
  <si>
    <t>FILE:</t>
  </si>
  <si>
    <t>Start REC</t>
  </si>
  <si>
    <t>End REC</t>
  </si>
  <si>
    <t>DATE:</t>
  </si>
  <si>
    <t>TIME</t>
  </si>
  <si>
    <t>BEARING</t>
  </si>
  <si>
    <t>DISTANCE</t>
  </si>
  <si>
    <t>TURN 180</t>
  </si>
  <si>
    <t>STARBOARD</t>
  </si>
  <si>
    <t>PORT</t>
  </si>
  <si>
    <t>AC50</t>
  </si>
  <si>
    <t>WP:219 (START) 220 (END)</t>
  </si>
  <si>
    <t>Calibrated Distance</t>
  </si>
  <si>
    <t>calibrated Bearing</t>
  </si>
  <si>
    <t>bearing from x axis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</si>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</sst>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h:mm"/>
    <numFmt numFmtId="166" formatCode="h:mm"/>
    <numFmt numFmtId="167" formatCode="General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b/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wrapText="1"/>
      <protection/>
    </xf>
    <xf numFmtId="0" fontId="5" fillId="0" borderId="4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6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164" fontId="0" fillId="0" borderId="7" xfId="0" applyNumberForma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165" fontId="4" fillId="0" borderId="15" xfId="0" applyNumberFormat="1" applyFont="1" applyBorder="1" applyAlignment="1" applyProtection="1">
      <alignment wrapText="1"/>
      <protection/>
    </xf>
    <xf numFmtId="165" fontId="0" fillId="0" borderId="7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7" xfId="0" applyNumberFormat="1" applyBorder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20" fontId="4" fillId="2" borderId="2" xfId="0" applyNumberFormat="1" applyFont="1" applyFill="1" applyBorder="1" applyAlignment="1" applyProtection="1">
      <alignment/>
      <protection/>
    </xf>
    <xf numFmtId="20" fontId="4" fillId="2" borderId="16" xfId="0" applyNumberFormat="1" applyFont="1" applyFill="1" applyBorder="1" applyAlignment="1" applyProtection="1">
      <alignment/>
      <protection/>
    </xf>
    <xf numFmtId="14" fontId="4" fillId="2" borderId="2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wrapText="1"/>
      <protection/>
    </xf>
    <xf numFmtId="2" fontId="6" fillId="0" borderId="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L8" sqref="L8"/>
    </sheetView>
  </sheetViews>
  <sheetFormatPr defaultColWidth="8.8515625" defaultRowHeight="15"/>
  <cols>
    <col min="1" max="1" width="7.8515625" style="25" customWidth="1"/>
    <col min="2" max="2" width="11.7109375" style="11" customWidth="1"/>
    <col min="3" max="3" width="8.7109375" style="11" customWidth="1"/>
    <col min="4" max="4" width="12.421875" style="11" customWidth="1"/>
    <col min="5" max="5" width="9.140625" style="11" customWidth="1"/>
    <col min="6" max="6" width="18.28125" style="11" customWidth="1"/>
    <col min="7" max="7" width="10.421875" style="11" customWidth="1"/>
    <col min="8" max="9" width="5.421875" style="11" customWidth="1"/>
    <col min="10" max="10" width="13.00390625" style="11" customWidth="1"/>
    <col min="11" max="11" width="7.421875" style="11" customWidth="1"/>
    <col min="12" max="12" width="33.421875" style="11" customWidth="1"/>
    <col min="13" max="16384" width="8.8515625" style="11" customWidth="1"/>
  </cols>
  <sheetData>
    <row r="1" spans="1:12" s="4" customFormat="1" ht="15" thickBot="1">
      <c r="A1" s="22" t="s">
        <v>4</v>
      </c>
      <c r="B1" s="33">
        <v>40278</v>
      </c>
      <c r="C1" s="3"/>
      <c r="D1" s="1" t="s">
        <v>1</v>
      </c>
      <c r="E1" s="2"/>
      <c r="F1" s="30" t="s">
        <v>11</v>
      </c>
      <c r="G1" s="1" t="s">
        <v>2</v>
      </c>
      <c r="H1" s="2"/>
      <c r="I1" s="31">
        <v>0.6173611111111111</v>
      </c>
      <c r="J1" s="3"/>
      <c r="K1" s="1" t="s">
        <v>3</v>
      </c>
      <c r="L1" s="32">
        <v>0.625</v>
      </c>
    </row>
    <row r="2" spans="1:12" s="9" customFormat="1" ht="29.25" customHeight="1">
      <c r="A2" s="23" t="s">
        <v>5</v>
      </c>
      <c r="B2" s="20" t="s">
        <v>6</v>
      </c>
      <c r="C2" s="20" t="s">
        <v>7</v>
      </c>
      <c r="D2" s="35" t="s">
        <v>13</v>
      </c>
      <c r="E2" s="20" t="s">
        <v>14</v>
      </c>
      <c r="F2" s="7" t="s">
        <v>0</v>
      </c>
      <c r="G2" s="19" t="s">
        <v>15</v>
      </c>
      <c r="H2" s="20" t="s">
        <v>16</v>
      </c>
      <c r="I2" s="20" t="s">
        <v>17</v>
      </c>
      <c r="J2" s="6"/>
      <c r="K2" s="5"/>
      <c r="L2" s="8"/>
    </row>
    <row r="3" spans="1:12" ht="13.5">
      <c r="A3" s="24">
        <v>0.07708333333333334</v>
      </c>
      <c r="B3" s="13">
        <v>22</v>
      </c>
      <c r="C3" s="13">
        <v>241</v>
      </c>
      <c r="D3" s="36">
        <f>SQRT((C3*SIN(RADIANS(B3))+6.68)^2+C3^2*COS(RADIANS(B3))^2)</f>
        <v>243.58112760478144</v>
      </c>
      <c r="E3" s="13">
        <f>IF(B3&lt;90,DEGREES(ASIN((C3*SIN(RADIANS(B3))+6.68)/D3)),180-DEGREES(ASIN((C3*SIN(RADIANS(B3))+6.68)/D3)))</f>
        <v>23.457028773009238</v>
      </c>
      <c r="F3" s="29" t="s">
        <v>9</v>
      </c>
      <c r="G3" s="21">
        <f>(360-E3)+90</f>
        <v>426.54297122699074</v>
      </c>
      <c r="H3" s="13">
        <f>D3*COS(RADIANS(G3))</f>
        <v>96.96018901323494</v>
      </c>
      <c r="I3" s="13">
        <f>D3*SIN(RADIANS(G3))</f>
        <v>223.45130895059572</v>
      </c>
      <c r="J3" s="13"/>
      <c r="K3" s="13"/>
      <c r="L3" s="17"/>
    </row>
    <row r="4" spans="1:12" ht="13.5">
      <c r="A4" s="24">
        <v>0.09999999999999999</v>
      </c>
      <c r="B4" s="13">
        <v>20</v>
      </c>
      <c r="C4" s="13">
        <v>159</v>
      </c>
      <c r="D4" s="36">
        <f aca="true" t="shared" si="0" ref="D4:D15">SQRT((C4*SIN(RADIANS(B4))+6.68)^2+C4^2*COS(RADIANS(B4))^2)</f>
        <v>161.40680056694674</v>
      </c>
      <c r="E4" s="13">
        <f aca="true" t="shared" si="1" ref="E4:E15">IF(B4&lt;90,DEGREES(ASIN((C4*SIN(RADIANS(B4))+6.68)/D4)),180-DEGREES(ASIN((C4*SIN(RADIANS(B4))+6.68)/D4)))</f>
        <v>22.228807794599174</v>
      </c>
      <c r="F4" s="29" t="s">
        <v>9</v>
      </c>
      <c r="G4" s="21">
        <f aca="true" t="shared" si="2" ref="G4:G15">(360-E4)+90</f>
        <v>427.77119220540084</v>
      </c>
      <c r="H4" s="13">
        <f aca="true" t="shared" si="3" ref="H4:H15">D4*COS(RADIANS(G4))</f>
        <v>61.06120278878138</v>
      </c>
      <c r="I4" s="13">
        <f aca="true" t="shared" si="4" ref="I4:I15">D4*SIN(RADIANS(G4))</f>
        <v>149.4111267049594</v>
      </c>
      <c r="J4" s="13"/>
      <c r="K4" s="13"/>
      <c r="L4" s="17"/>
    </row>
    <row r="5" spans="1:12" ht="13.5">
      <c r="A5" s="24">
        <v>0.1125</v>
      </c>
      <c r="B5" s="13">
        <v>30</v>
      </c>
      <c r="C5" s="13">
        <v>138</v>
      </c>
      <c r="D5" s="36">
        <f t="shared" si="0"/>
        <v>141.4583415709374</v>
      </c>
      <c r="E5" s="13">
        <f t="shared" si="1"/>
        <v>32.34380942190798</v>
      </c>
      <c r="F5" s="29" t="s">
        <v>9</v>
      </c>
      <c r="G5" s="21">
        <f t="shared" si="2"/>
        <v>417.65619057809204</v>
      </c>
      <c r="H5" s="13">
        <f t="shared" si="3"/>
        <v>75.67999999999996</v>
      </c>
      <c r="I5" s="13">
        <f t="shared" si="4"/>
        <v>119.51150572225254</v>
      </c>
      <c r="J5" s="13"/>
      <c r="K5" s="13"/>
      <c r="L5" s="17"/>
    </row>
    <row r="6" spans="1:12" ht="13.5">
      <c r="A6" s="24">
        <v>0.12083333333333333</v>
      </c>
      <c r="B6" s="13">
        <v>35</v>
      </c>
      <c r="C6" s="13">
        <v>118</v>
      </c>
      <c r="D6" s="36">
        <f t="shared" si="0"/>
        <v>121.95431185644358</v>
      </c>
      <c r="E6" s="13">
        <f t="shared" si="1"/>
        <v>37.57165249574592</v>
      </c>
      <c r="F6" s="29" t="s">
        <v>9</v>
      </c>
      <c r="G6" s="21">
        <f t="shared" si="2"/>
        <v>412.4283475042541</v>
      </c>
      <c r="H6" s="13">
        <f t="shared" si="3"/>
        <v>74.36201948942343</v>
      </c>
      <c r="I6" s="13">
        <f t="shared" si="4"/>
        <v>96.65994122610104</v>
      </c>
      <c r="J6" s="13"/>
      <c r="K6" s="13"/>
      <c r="L6" s="17"/>
    </row>
    <row r="7" spans="1:12" ht="13.5">
      <c r="A7" s="24">
        <v>0.1326388888888889</v>
      </c>
      <c r="B7" s="13">
        <v>39</v>
      </c>
      <c r="C7" s="13">
        <v>104</v>
      </c>
      <c r="D7" s="36">
        <f t="shared" si="0"/>
        <v>108.32832189293937</v>
      </c>
      <c r="E7" s="13">
        <f t="shared" si="1"/>
        <v>41.74679370283439</v>
      </c>
      <c r="F7" s="29" t="s">
        <v>9</v>
      </c>
      <c r="G7" s="21">
        <f t="shared" si="2"/>
        <v>408.2532062971656</v>
      </c>
      <c r="H7" s="13">
        <f t="shared" si="3"/>
        <v>72.12932066918314</v>
      </c>
      <c r="I7" s="13">
        <f t="shared" si="4"/>
        <v>80.82317999152494</v>
      </c>
      <c r="J7" s="13"/>
      <c r="K7" s="13"/>
      <c r="L7" s="17"/>
    </row>
    <row r="8" spans="1:12" ht="13.5">
      <c r="A8" s="24">
        <v>0.14166666666666666</v>
      </c>
      <c r="B8" s="13">
        <v>46</v>
      </c>
      <c r="C8" s="13">
        <v>87</v>
      </c>
      <c r="D8" s="36">
        <f t="shared" si="0"/>
        <v>91.92238811480924</v>
      </c>
      <c r="E8" s="13">
        <f t="shared" si="1"/>
        <v>48.893568014747615</v>
      </c>
      <c r="F8" s="29" t="s">
        <v>9</v>
      </c>
      <c r="G8" s="21">
        <f t="shared" si="2"/>
        <v>401.10643198525236</v>
      </c>
      <c r="H8" s="13">
        <f t="shared" si="3"/>
        <v>69.26256262946268</v>
      </c>
      <c r="I8" s="13">
        <f t="shared" si="4"/>
        <v>60.43527822993274</v>
      </c>
      <c r="J8" s="13"/>
      <c r="K8" s="13"/>
      <c r="L8" s="17"/>
    </row>
    <row r="9" spans="1:12" ht="13.5">
      <c r="A9" s="24">
        <v>0.15069444444444444</v>
      </c>
      <c r="B9" s="13">
        <v>58</v>
      </c>
      <c r="C9" s="13">
        <v>74</v>
      </c>
      <c r="D9" s="36">
        <f t="shared" si="0"/>
        <v>79.74356820323561</v>
      </c>
      <c r="E9" s="13">
        <f t="shared" si="1"/>
        <v>60.54422708804956</v>
      </c>
      <c r="F9" s="29" t="s">
        <v>9</v>
      </c>
      <c r="G9" s="21">
        <f t="shared" si="2"/>
        <v>389.4557729119504</v>
      </c>
      <c r="H9" s="13">
        <f t="shared" si="3"/>
        <v>69.43555911557554</v>
      </c>
      <c r="I9" s="13">
        <f t="shared" si="4"/>
        <v>39.21402555325713</v>
      </c>
      <c r="J9" s="13"/>
      <c r="K9" s="13"/>
      <c r="L9" s="17"/>
    </row>
    <row r="10" spans="1:12" ht="13.5">
      <c r="A10" s="24">
        <v>0.16319444444444445</v>
      </c>
      <c r="B10" s="13">
        <v>80</v>
      </c>
      <c r="C10" s="13">
        <v>65</v>
      </c>
      <c r="D10" s="36">
        <f t="shared" si="0"/>
        <v>71.58791415257049</v>
      </c>
      <c r="E10" s="13">
        <f t="shared" si="1"/>
        <v>80.92842883916241</v>
      </c>
      <c r="F10" s="29" t="s">
        <v>9</v>
      </c>
      <c r="G10" s="21">
        <f t="shared" si="2"/>
        <v>369.0715711608376</v>
      </c>
      <c r="H10" s="13">
        <f t="shared" si="3"/>
        <v>70.69250394579353</v>
      </c>
      <c r="I10" s="13">
        <f t="shared" si="4"/>
        <v>11.287131548350498</v>
      </c>
      <c r="J10" s="13"/>
      <c r="K10" s="13"/>
      <c r="L10" s="17"/>
    </row>
    <row r="11" spans="1:12" ht="13.5">
      <c r="A11" s="24">
        <v>0.17569444444444446</v>
      </c>
      <c r="B11" s="13">
        <v>95</v>
      </c>
      <c r="C11" s="13">
        <v>57</v>
      </c>
      <c r="D11" s="36">
        <f t="shared" si="0"/>
        <v>63.65724300101934</v>
      </c>
      <c r="E11" s="13">
        <f t="shared" si="1"/>
        <v>94.47597340010371</v>
      </c>
      <c r="F11" s="29" t="s">
        <v>9</v>
      </c>
      <c r="G11" s="21">
        <f t="shared" si="2"/>
        <v>355.5240265998963</v>
      </c>
      <c r="H11" s="13">
        <f t="shared" si="3"/>
        <v>63.463097791229494</v>
      </c>
      <c r="I11" s="13">
        <f t="shared" si="4"/>
        <v>-4.967877336616516</v>
      </c>
      <c r="J11" s="13"/>
      <c r="K11" s="13"/>
      <c r="L11" s="17"/>
    </row>
    <row r="12" spans="1:12" ht="13.5">
      <c r="A12" s="24">
        <v>0.18472222222222223</v>
      </c>
      <c r="B12" s="13">
        <v>118</v>
      </c>
      <c r="C12" s="13">
        <v>61</v>
      </c>
      <c r="D12" s="36">
        <f t="shared" si="0"/>
        <v>66.97155642716027</v>
      </c>
      <c r="E12" s="13">
        <f t="shared" si="1"/>
        <v>115.31603505892272</v>
      </c>
      <c r="F12" s="29" t="s">
        <v>9</v>
      </c>
      <c r="G12" s="21">
        <f t="shared" si="2"/>
        <v>334.6839649410773</v>
      </c>
      <c r="H12" s="13">
        <f t="shared" si="3"/>
        <v>60.539803164394556</v>
      </c>
      <c r="I12" s="13">
        <f t="shared" si="4"/>
        <v>-28.637765329939313</v>
      </c>
      <c r="J12" s="13"/>
      <c r="K12" s="13"/>
      <c r="L12" s="17"/>
    </row>
    <row r="13" spans="1:12" ht="13.5">
      <c r="A13" s="24">
        <v>0.19444444444444445</v>
      </c>
      <c r="B13" s="13">
        <v>130</v>
      </c>
      <c r="C13" s="13">
        <v>70</v>
      </c>
      <c r="D13" s="36">
        <f t="shared" si="0"/>
        <v>75.23979773500768</v>
      </c>
      <c r="E13" s="13">
        <f t="shared" si="1"/>
        <v>126.72843924242565</v>
      </c>
      <c r="F13" s="29" t="s">
        <v>9</v>
      </c>
      <c r="G13" s="21">
        <f t="shared" si="2"/>
        <v>323.2715607575743</v>
      </c>
      <c r="H13" s="13">
        <f t="shared" si="3"/>
        <v>60.30311101832845</v>
      </c>
      <c r="I13" s="13">
        <f t="shared" si="4"/>
        <v>-44.995132678057765</v>
      </c>
      <c r="J13" s="13"/>
      <c r="K13" s="13"/>
      <c r="L13" s="17"/>
    </row>
    <row r="14" spans="1:12" ht="13.5">
      <c r="A14" s="24">
        <v>0.2111111111111111</v>
      </c>
      <c r="B14" s="13">
        <v>146</v>
      </c>
      <c r="C14" s="13">
        <v>92</v>
      </c>
      <c r="D14" s="36">
        <f t="shared" si="0"/>
        <v>95.89545130773391</v>
      </c>
      <c r="E14" s="13">
        <f t="shared" si="1"/>
        <v>142.68932158441572</v>
      </c>
      <c r="F14" s="29" t="s">
        <v>9</v>
      </c>
      <c r="G14" s="21">
        <f t="shared" si="2"/>
        <v>307.3106784155843</v>
      </c>
      <c r="H14" s="13">
        <f t="shared" si="3"/>
        <v>58.125747119308734</v>
      </c>
      <c r="I14" s="13">
        <f t="shared" si="4"/>
        <v>-76.27145667506382</v>
      </c>
      <c r="J14" s="13"/>
      <c r="K14" s="13"/>
      <c r="L14" s="17"/>
    </row>
    <row r="15" spans="1:12" ht="13.5">
      <c r="A15" s="24">
        <v>0.22083333333333333</v>
      </c>
      <c r="B15" s="13">
        <v>153</v>
      </c>
      <c r="C15" s="13">
        <v>111</v>
      </c>
      <c r="D15" s="36">
        <f t="shared" si="0"/>
        <v>114.1878809309191</v>
      </c>
      <c r="E15" s="13">
        <f t="shared" si="1"/>
        <v>150.01216357223072</v>
      </c>
      <c r="F15" s="29" t="s">
        <v>9</v>
      </c>
      <c r="G15" s="21">
        <f t="shared" si="2"/>
        <v>299.98783642776925</v>
      </c>
      <c r="H15" s="13">
        <f t="shared" si="3"/>
        <v>57.07294547108964</v>
      </c>
      <c r="I15" s="13">
        <f t="shared" si="4"/>
        <v>-98.90172418490887</v>
      </c>
      <c r="J15" s="13"/>
      <c r="K15" s="13"/>
      <c r="L15" s="17"/>
    </row>
    <row r="16" spans="1:12" ht="13.5">
      <c r="A16" s="24">
        <v>0.25</v>
      </c>
      <c r="B16" s="28" t="s">
        <v>8</v>
      </c>
      <c r="C16" s="13"/>
      <c r="D16" s="13"/>
      <c r="E16" s="13"/>
      <c r="F16" s="14"/>
      <c r="G16" s="10"/>
      <c r="H16" s="13"/>
      <c r="I16" s="13"/>
      <c r="J16" s="13"/>
      <c r="K16" s="13"/>
      <c r="L16" s="17"/>
    </row>
    <row r="17" spans="1:12" ht="13.5">
      <c r="A17" s="24">
        <v>0.35694444444444445</v>
      </c>
      <c r="B17" s="13">
        <v>87</v>
      </c>
      <c r="C17" s="13">
        <v>268</v>
      </c>
      <c r="D17" s="13"/>
      <c r="E17" s="13"/>
      <c r="F17" s="29" t="s">
        <v>10</v>
      </c>
      <c r="G17" s="10">
        <f>90+B17</f>
        <v>177</v>
      </c>
      <c r="H17" s="13">
        <f>C17*COS(RADIANS(G17))</f>
        <v>-267.6327153142258</v>
      </c>
      <c r="I17" s="13">
        <f>C17*SIN(RADIANS(G17))</f>
        <v>14.02603627310894</v>
      </c>
      <c r="J17" s="13"/>
      <c r="K17" s="13"/>
      <c r="L17" s="17"/>
    </row>
    <row r="18" spans="1:12" ht="13.5">
      <c r="A18" s="24">
        <v>0.3673611111111111</v>
      </c>
      <c r="B18" s="13">
        <v>92</v>
      </c>
      <c r="C18" s="13">
        <v>270</v>
      </c>
      <c r="D18" s="13"/>
      <c r="E18" s="13"/>
      <c r="F18" s="29" t="s">
        <v>10</v>
      </c>
      <c r="G18" s="10">
        <f aca="true" t="shared" si="5" ref="G18:G25">90+B18</f>
        <v>182</v>
      </c>
      <c r="H18" s="13">
        <f aca="true" t="shared" si="6" ref="H18:H24">C18*COS(RADIANS(G18))</f>
        <v>-269.83552329515584</v>
      </c>
      <c r="I18" s="13">
        <f aca="true" t="shared" si="7" ref="I18:I24">C18*SIN(RADIANS(G18))</f>
        <v>-9.422864109675242</v>
      </c>
      <c r="J18" s="13"/>
      <c r="K18" s="13"/>
      <c r="L18" s="17"/>
    </row>
    <row r="19" spans="1:12" ht="13.5">
      <c r="A19" s="24">
        <v>0.3888888888888889</v>
      </c>
      <c r="B19" s="13">
        <v>100</v>
      </c>
      <c r="C19" s="13">
        <v>277</v>
      </c>
      <c r="D19" s="13"/>
      <c r="E19" s="13"/>
      <c r="F19" s="29" t="s">
        <v>10</v>
      </c>
      <c r="G19" s="10">
        <f t="shared" si="5"/>
        <v>190</v>
      </c>
      <c r="H19" s="13">
        <f t="shared" si="6"/>
        <v>-272.7917475843816</v>
      </c>
      <c r="I19" s="13">
        <f t="shared" si="7"/>
        <v>-48.10054521373974</v>
      </c>
      <c r="J19" s="13"/>
      <c r="K19" s="13"/>
      <c r="L19" s="17"/>
    </row>
    <row r="20" spans="1:12" ht="13.5">
      <c r="A20" s="24">
        <v>0.40347222222222223</v>
      </c>
      <c r="B20" s="13">
        <v>106</v>
      </c>
      <c r="C20" s="13">
        <v>283</v>
      </c>
      <c r="D20" s="13"/>
      <c r="E20" s="13"/>
      <c r="F20" s="29" t="s">
        <v>10</v>
      </c>
      <c r="G20" s="10">
        <f t="shared" si="5"/>
        <v>196</v>
      </c>
      <c r="H20" s="13">
        <f t="shared" si="6"/>
        <v>-272.03705995054423</v>
      </c>
      <c r="I20" s="13">
        <f t="shared" si="7"/>
        <v>-78.00537169621072</v>
      </c>
      <c r="J20" s="13"/>
      <c r="K20" s="13"/>
      <c r="L20" s="17"/>
    </row>
    <row r="21" spans="1:12" ht="13.5">
      <c r="A21" s="24">
        <v>0.41111111111111115</v>
      </c>
      <c r="B21" s="13">
        <v>110</v>
      </c>
      <c r="C21" s="13">
        <v>288</v>
      </c>
      <c r="D21" s="13"/>
      <c r="E21" s="13"/>
      <c r="F21" s="29" t="s">
        <v>10</v>
      </c>
      <c r="G21" s="10">
        <f t="shared" si="5"/>
        <v>200</v>
      </c>
      <c r="H21" s="13">
        <f t="shared" si="6"/>
        <v>-270.63147478634164</v>
      </c>
      <c r="I21" s="13">
        <f t="shared" si="7"/>
        <v>-98.50180127779257</v>
      </c>
      <c r="J21" s="13"/>
      <c r="K21" s="13"/>
      <c r="L21" s="17"/>
    </row>
    <row r="22" spans="1:12" ht="13.5">
      <c r="A22" s="26">
        <v>0.41875</v>
      </c>
      <c r="B22" s="13">
        <v>113</v>
      </c>
      <c r="C22" s="13">
        <v>294</v>
      </c>
      <c r="D22" s="13"/>
      <c r="E22" s="13"/>
      <c r="F22" s="29" t="s">
        <v>10</v>
      </c>
      <c r="G22" s="10">
        <f t="shared" si="5"/>
        <v>203</v>
      </c>
      <c r="H22" s="13">
        <f t="shared" si="6"/>
        <v>-270.6284269150175</v>
      </c>
      <c r="I22" s="13">
        <f t="shared" si="7"/>
        <v>-114.87495177584643</v>
      </c>
      <c r="J22" s="13"/>
      <c r="K22" s="13"/>
      <c r="L22" s="17"/>
    </row>
    <row r="23" spans="1:12" ht="13.5">
      <c r="A23" s="26">
        <v>0.43402777777777773</v>
      </c>
      <c r="B23" s="13">
        <v>118</v>
      </c>
      <c r="C23" s="13">
        <v>313</v>
      </c>
      <c r="D23" s="13"/>
      <c r="E23" s="13"/>
      <c r="F23" s="29" t="s">
        <v>10</v>
      </c>
      <c r="G23" s="10">
        <f t="shared" si="5"/>
        <v>208</v>
      </c>
      <c r="H23" s="13">
        <f t="shared" si="6"/>
        <v>-276.3625965648441</v>
      </c>
      <c r="I23" s="13">
        <f t="shared" si="7"/>
        <v>-146.94459915198385</v>
      </c>
      <c r="J23" s="13"/>
      <c r="K23" s="13"/>
      <c r="L23" s="17"/>
    </row>
    <row r="24" spans="1:12" ht="13.5">
      <c r="A24" s="26">
        <v>0.44375000000000003</v>
      </c>
      <c r="B24" s="13">
        <v>120</v>
      </c>
      <c r="C24" s="13">
        <v>321</v>
      </c>
      <c r="D24" s="13"/>
      <c r="E24" s="13"/>
      <c r="F24" s="29" t="s">
        <v>10</v>
      </c>
      <c r="G24" s="10">
        <f t="shared" si="5"/>
        <v>210</v>
      </c>
      <c r="H24" s="13">
        <f t="shared" si="6"/>
        <v>-277.9941546148048</v>
      </c>
      <c r="I24" s="13">
        <f t="shared" si="7"/>
        <v>-160.50000000000003</v>
      </c>
      <c r="J24" s="13"/>
      <c r="K24" s="13"/>
      <c r="L24" s="17"/>
    </row>
    <row r="25" spans="1:12" ht="13.5">
      <c r="A25" s="26"/>
      <c r="B25" s="13"/>
      <c r="C25" s="13"/>
      <c r="D25" s="13"/>
      <c r="E25" s="13"/>
      <c r="F25" s="14"/>
      <c r="G25" s="10"/>
      <c r="H25" s="13"/>
      <c r="I25" s="13"/>
      <c r="J25" s="13"/>
      <c r="K25" s="13"/>
      <c r="L25" s="17"/>
    </row>
    <row r="26" spans="1:12" ht="13.5">
      <c r="A26" s="26"/>
      <c r="B26" s="13"/>
      <c r="C26" s="13"/>
      <c r="D26" s="13"/>
      <c r="E26" s="13"/>
      <c r="F26" s="14"/>
      <c r="G26" s="10"/>
      <c r="H26" s="13"/>
      <c r="I26" s="13"/>
      <c r="J26" s="13"/>
      <c r="K26" s="13"/>
      <c r="L26" s="17"/>
    </row>
    <row r="27" spans="1:12" ht="13.5">
      <c r="A27" s="26"/>
      <c r="B27" s="13"/>
      <c r="C27" s="13"/>
      <c r="D27" s="13"/>
      <c r="E27" s="13"/>
      <c r="F27" s="34" t="s">
        <v>12</v>
      </c>
      <c r="G27" s="10"/>
      <c r="H27" s="13"/>
      <c r="I27" s="13"/>
      <c r="J27" s="13"/>
      <c r="K27" s="13"/>
      <c r="L27" s="17"/>
    </row>
    <row r="28" spans="1:12" ht="13.5">
      <c r="A28" s="26"/>
      <c r="B28" s="13"/>
      <c r="C28" s="13"/>
      <c r="D28" s="13"/>
      <c r="E28" s="13"/>
      <c r="F28" s="14"/>
      <c r="G28" s="10"/>
      <c r="H28" s="13"/>
      <c r="I28" s="13"/>
      <c r="J28" s="13"/>
      <c r="K28" s="13"/>
      <c r="L28" s="17"/>
    </row>
    <row r="29" spans="1:12" ht="13.5">
      <c r="A29" s="26"/>
      <c r="B29" s="13"/>
      <c r="C29" s="13"/>
      <c r="D29" s="13"/>
      <c r="E29" s="13"/>
      <c r="F29" s="14"/>
      <c r="G29" s="10"/>
      <c r="H29" s="13"/>
      <c r="I29" s="13"/>
      <c r="J29" s="13"/>
      <c r="K29" s="13"/>
      <c r="L29" s="17"/>
    </row>
    <row r="30" spans="1:12" ht="13.5">
      <c r="A30" s="26"/>
      <c r="B30" s="13"/>
      <c r="C30" s="13"/>
      <c r="D30" s="13"/>
      <c r="E30" s="13"/>
      <c r="F30" s="14"/>
      <c r="G30" s="10"/>
      <c r="H30" s="13"/>
      <c r="I30" s="13"/>
      <c r="J30" s="13"/>
      <c r="K30" s="13"/>
      <c r="L30" s="17"/>
    </row>
    <row r="31" spans="1:12" ht="13.5">
      <c r="A31" s="26"/>
      <c r="B31" s="13"/>
      <c r="C31" s="13"/>
      <c r="D31" s="13"/>
      <c r="E31" s="13"/>
      <c r="F31" s="14"/>
      <c r="G31" s="10"/>
      <c r="H31" s="13"/>
      <c r="I31" s="13"/>
      <c r="J31" s="13"/>
      <c r="K31" s="13"/>
      <c r="L31" s="17"/>
    </row>
    <row r="32" spans="1:12" ht="15" thickBot="1">
      <c r="A32" s="27"/>
      <c r="B32" s="15"/>
      <c r="C32" s="15"/>
      <c r="D32" s="15"/>
      <c r="E32" s="15"/>
      <c r="F32" s="16"/>
      <c r="G32" s="12"/>
      <c r="H32" s="15"/>
      <c r="I32" s="15"/>
      <c r="J32" s="15"/>
      <c r="K32" s="15"/>
      <c r="L32" s="18"/>
    </row>
  </sheetData>
  <printOptions/>
  <pageMargins left="0.25" right="0.25" top="0.75" bottom="0.75" header="0.3" footer="0.3"/>
  <pageSetup fitToHeight="1" fitToWidth="1" horizontalDpi="300" verticalDpi="300" orientation="landscape" scale="90"/>
  <headerFooter alignWithMargins="0">
    <oddHeader>&amp;LBEAM REACH
&amp;"-,Bold"&amp;10Note Ref. to Boat orient/whale location: Please write whale CLUSTERS as time using boat @ center of the clock, each distinct CLUSTER a different clock time&amp;C&amp;"-,Bold"PHONATION DATA SHEET&amp;RFALL 2010</oddHeader>
    <oddFooter>&amp;LGAIN SETTINGS: _________________________________&amp;CMETADATA note on tracks: H1 to A1, CRT 
(High Freq.) to A2, H3 to C3, H4 to C4&amp;RNOTES ON GAIN ADJUSTMENT:   ___________________
POD ID: _____MUs PRSENT: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Catherine Peters</cp:lastModifiedBy>
  <cp:lastPrinted>2010-09-16T06:17:44Z</cp:lastPrinted>
  <dcterms:created xsi:type="dcterms:W3CDTF">2010-09-16T04:45:03Z</dcterms:created>
  <dcterms:modified xsi:type="dcterms:W3CDTF">2010-10-05T17:31:06Z</dcterms:modified>
  <cp:category/>
  <cp:version/>
  <cp:contentType/>
  <cp:contentStatus/>
</cp:coreProperties>
</file>