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6140" windowHeight="9990" activeTab="0"/>
  </bookViews>
  <sheets>
    <sheet name="2008" sheetId="1" r:id="rId1"/>
    <sheet name="2009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jdwood</author>
  </authors>
  <commentList>
    <comment ref="B48" authorId="0">
      <text>
        <r>
          <rPr>
            <b/>
            <sz val="8"/>
            <rFont val="Tahoma"/>
            <family val="0"/>
          </rPr>
          <t>jdwood:</t>
        </r>
        <r>
          <rPr>
            <sz val="8"/>
            <rFont val="Tahoma"/>
            <family val="0"/>
          </rPr>
          <t xml:space="preserve">
this number may be wrong</t>
        </r>
      </text>
    </comment>
  </commentList>
</comments>
</file>

<file path=xl/sharedStrings.xml><?xml version="1.0" encoding="utf-8"?>
<sst xmlns="http://schemas.openxmlformats.org/spreadsheetml/2006/main" count="92" uniqueCount="50">
  <si>
    <t>Fresh Water</t>
  </si>
  <si>
    <t>Calculate total fresh water used</t>
  </si>
  <si>
    <t>Gal/person/day for each week</t>
  </si>
  <si>
    <t>plot the results</t>
  </si>
  <si>
    <t>Sewage</t>
  </si>
  <si>
    <t>Calculate total sewage generated</t>
  </si>
  <si>
    <t>Suggest ways we can improve upon this or mitigate our impact</t>
  </si>
  <si>
    <t>Biodiesel</t>
  </si>
  <si>
    <t>Calculate total biodiesel used</t>
  </si>
  <si>
    <t>Calculate total kWh and kWh/gal</t>
  </si>
  <si>
    <t>Calculate how many gal were used for propulsion vs house bank</t>
  </si>
  <si>
    <t>Suggest ways we coud improve/mitigate our biodiesel use</t>
  </si>
  <si>
    <t>Using the 2009 systems log data, calculate the following:</t>
  </si>
  <si>
    <t>compare with 2008 data and suggest how we might improve upon our water usage</t>
  </si>
  <si>
    <t>Calculate biodiesel used per week and per day and compare to 2008</t>
  </si>
  <si>
    <t>Fresh water</t>
  </si>
  <si>
    <t>avg gal per person per day</t>
  </si>
  <si>
    <t>week</t>
  </si>
  <si>
    <t>Avg per person per day for entire cruise</t>
  </si>
  <si>
    <t>Avg per day for entire cruise</t>
  </si>
  <si>
    <t>Total fresh water used (gal)</t>
  </si>
  <si>
    <t>Total sewage generated (gal)</t>
  </si>
  <si>
    <t>average gallons used per week</t>
  </si>
  <si>
    <t>Total biodiesel used (gal)</t>
  </si>
  <si>
    <t>aver per day</t>
  </si>
  <si>
    <t>total kWh</t>
  </si>
  <si>
    <t>total kWh/gal</t>
  </si>
  <si>
    <t>Avg gallons used per week</t>
  </si>
  <si>
    <t>avg per day</t>
  </si>
  <si>
    <t>Freshwater</t>
  </si>
  <si>
    <t>Week</t>
  </si>
  <si>
    <t>gal/person/day</t>
  </si>
  <si>
    <t>gal used</t>
  </si>
  <si>
    <t>gal produced</t>
  </si>
  <si>
    <t>biodiesel used</t>
  </si>
  <si>
    <t>week 1</t>
  </si>
  <si>
    <t>total gal</t>
  </si>
  <si>
    <t>week2</t>
  </si>
  <si>
    <t>week 3</t>
  </si>
  <si>
    <t>week 4</t>
  </si>
  <si>
    <t>week 5</t>
  </si>
  <si>
    <t>week 2</t>
  </si>
  <si>
    <t>week1</t>
  </si>
  <si>
    <t>week3</t>
  </si>
  <si>
    <t>week4</t>
  </si>
  <si>
    <t>week5</t>
  </si>
  <si>
    <t>total</t>
  </si>
  <si>
    <t>water</t>
  </si>
  <si>
    <t>house bank</t>
  </si>
  <si>
    <t>propulsion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</si>
</sst>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Fresh Water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2009 Fresh Water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'2008'!$G$4:$G$8</c:f>
              <c:numCache/>
            </c:numRef>
          </c:val>
        </c:ser>
        <c:ser>
          <c:idx val="0"/>
          <c:order val="1"/>
          <c:tx>
            <c:v>2008 Freshwater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'2008'!$C$4:$C$8</c:f>
              <c:numCache/>
            </c:numRef>
          </c:val>
        </c:ser>
        <c:axId val="24394217"/>
        <c:axId val="18221362"/>
      </c:barChart>
      <c:catAx>
        <c:axId val="24394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21362"/>
        <c:crosses val="autoZero"/>
        <c:auto val="1"/>
        <c:lblOffset val="100"/>
        <c:noMultiLvlLbl val="0"/>
      </c:catAx>
      <c:valAx>
        <c:axId val="18221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use (gal/person/day)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4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Sewage Output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2009 Sewager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'2008'!$G$20:$G$24</c:f>
              <c:numCache/>
            </c:numRef>
          </c:val>
        </c:ser>
        <c:ser>
          <c:idx val="0"/>
          <c:order val="1"/>
          <c:tx>
            <c:v>2008 Sewage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'2008'!$C$20:$C$24</c:f>
              <c:numCache/>
            </c:numRef>
          </c:val>
        </c:ser>
        <c:axId val="29774531"/>
        <c:axId val="66644188"/>
      </c:barChart>
      <c:catAx>
        <c:axId val="297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4188"/>
        <c:crosses val="autoZero"/>
        <c:auto val="1"/>
        <c:lblOffset val="100"/>
        <c:noMultiLvlLbl val="0"/>
      </c:catAx>
      <c:valAx>
        <c:axId val="66644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output (gal/person/day)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74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Biodiesel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2009 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'2008'!$G$37:$G$41</c:f>
              <c:numCache/>
            </c:numRef>
          </c:val>
        </c:ser>
        <c:ser>
          <c:idx val="0"/>
          <c:order val="1"/>
          <c:tx>
            <c:v>2008 biodiesel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'2008'!$C$37:$C$41</c:f>
              <c:numCache/>
            </c:numRef>
          </c:val>
        </c:ser>
        <c:axId val="62926781"/>
        <c:axId val="29470118"/>
      </c:barChart>
      <c:catAx>
        <c:axId val="6292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70118"/>
        <c:crosses val="autoZero"/>
        <c:auto val="1"/>
        <c:lblOffset val="100"/>
        <c:noMultiLvlLbl val="0"/>
      </c:catAx>
      <c:valAx>
        <c:axId val="29470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Gallons used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26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16</xdr:col>
      <xdr:colOff>523875</xdr:colOff>
      <xdr:row>17</xdr:row>
      <xdr:rowOff>95250</xdr:rowOff>
    </xdr:to>
    <xdr:graphicFrame>
      <xdr:nvGraphicFramePr>
        <xdr:cNvPr id="1" name="Chart 3"/>
        <xdr:cNvGraphicFramePr/>
      </xdr:nvGraphicFramePr>
      <xdr:xfrm>
        <a:off x="6543675" y="0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19</xdr:row>
      <xdr:rowOff>0</xdr:rowOff>
    </xdr:from>
    <xdr:to>
      <xdr:col>16</xdr:col>
      <xdr:colOff>504825</xdr:colOff>
      <xdr:row>36</xdr:row>
      <xdr:rowOff>95250</xdr:rowOff>
    </xdr:to>
    <xdr:graphicFrame>
      <xdr:nvGraphicFramePr>
        <xdr:cNvPr id="2" name="Chart 4"/>
        <xdr:cNvGraphicFramePr/>
      </xdr:nvGraphicFramePr>
      <xdr:xfrm>
        <a:off x="6524625" y="3076575"/>
        <a:ext cx="58864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133350</xdr:colOff>
      <xdr:row>37</xdr:row>
      <xdr:rowOff>142875</xdr:rowOff>
    </xdr:from>
    <xdr:to>
      <xdr:col>16</xdr:col>
      <xdr:colOff>552450</xdr:colOff>
      <xdr:row>55</xdr:row>
      <xdr:rowOff>95250</xdr:rowOff>
    </xdr:to>
    <xdr:graphicFrame>
      <xdr:nvGraphicFramePr>
        <xdr:cNvPr id="3" name="Chart 5"/>
        <xdr:cNvGraphicFramePr/>
      </xdr:nvGraphicFramePr>
      <xdr:xfrm>
        <a:off x="6553200" y="6134100"/>
        <a:ext cx="59055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22">
      <selection activeCell="G55" sqref="G55"/>
    </sheetView>
  </sheetViews>
  <sheetFormatPr defaultColWidth="9.140625" defaultRowHeight="12.75"/>
  <cols>
    <col min="3" max="3" width="25.57421875" style="0" customWidth="1"/>
    <col min="6" max="6" width="10.28125" style="0" customWidth="1"/>
    <col min="7" max="7" width="23.8515625" style="0" customWidth="1"/>
  </cols>
  <sheetData>
    <row r="1" spans="1:6" ht="12.75">
      <c r="A1">
        <v>2008</v>
      </c>
      <c r="F1">
        <v>2009</v>
      </c>
    </row>
    <row r="2" spans="2:6" ht="12.75">
      <c r="B2" s="1" t="s">
        <v>15</v>
      </c>
      <c r="F2" s="1" t="s">
        <v>0</v>
      </c>
    </row>
    <row r="3" spans="2:7" ht="12.75">
      <c r="B3" s="3" t="s">
        <v>17</v>
      </c>
      <c r="C3" s="3" t="s">
        <v>16</v>
      </c>
      <c r="F3" s="3" t="s">
        <v>17</v>
      </c>
      <c r="G3" s="3" t="s">
        <v>16</v>
      </c>
    </row>
    <row r="4" spans="2:7" ht="12.75">
      <c r="B4" s="3">
        <v>1</v>
      </c>
      <c r="C4" s="4">
        <v>4.886625263771895</v>
      </c>
      <c r="F4" s="3">
        <v>1</v>
      </c>
      <c r="G4" s="4">
        <v>2.4294088507265514</v>
      </c>
    </row>
    <row r="5" spans="2:7" ht="12.75">
      <c r="B5" s="3">
        <v>2</v>
      </c>
      <c r="C5" s="4">
        <v>4.323465870911742</v>
      </c>
      <c r="F5" s="3">
        <v>2</v>
      </c>
      <c r="G5" s="4">
        <v>3.594876391772032</v>
      </c>
    </row>
    <row r="6" spans="2:7" ht="12.75">
      <c r="B6" s="3">
        <v>3</v>
      </c>
      <c r="C6" s="4">
        <v>4.467518500959326</v>
      </c>
      <c r="F6" s="3">
        <v>3</v>
      </c>
      <c r="G6" s="4">
        <v>2.421924472122622</v>
      </c>
    </row>
    <row r="7" spans="2:7" ht="12.75">
      <c r="B7" s="3">
        <v>4</v>
      </c>
      <c r="C7" s="4">
        <v>4.756277086533872</v>
      </c>
      <c r="F7" s="3">
        <v>4</v>
      </c>
      <c r="G7" s="4">
        <v>2.6106812606152103</v>
      </c>
    </row>
    <row r="8" spans="2:7" ht="12.75">
      <c r="B8" s="3">
        <v>5</v>
      </c>
      <c r="C8" s="4">
        <v>4.679481231585468</v>
      </c>
      <c r="F8" s="3">
        <v>5</v>
      </c>
      <c r="G8" s="4">
        <v>3.6416304963200608</v>
      </c>
    </row>
    <row r="10" spans="2:6" ht="12.75">
      <c r="B10" t="s">
        <v>20</v>
      </c>
      <c r="F10" t="s">
        <v>20</v>
      </c>
    </row>
    <row r="11" spans="2:6" ht="12.75">
      <c r="B11" s="5">
        <v>982.0581241743722</v>
      </c>
      <c r="F11" s="5">
        <v>841.2311756935269</v>
      </c>
    </row>
    <row r="12" spans="2:6" ht="12.75">
      <c r="B12" t="s">
        <v>18</v>
      </c>
      <c r="F12" s="5" t="s">
        <v>18</v>
      </c>
    </row>
    <row r="13" spans="2:6" ht="12.75">
      <c r="B13" s="5">
        <v>4.679481231585468</v>
      </c>
      <c r="F13" s="5">
        <f>(F11/7.7)/36</f>
        <v>3.034744501058899</v>
      </c>
    </row>
    <row r="14" spans="2:6" ht="12.75">
      <c r="B14" t="s">
        <v>19</v>
      </c>
      <c r="F14" s="5" t="s">
        <v>19</v>
      </c>
    </row>
    <row r="15" spans="2:6" ht="12.75">
      <c r="B15" s="5">
        <v>28.058803547839204</v>
      </c>
      <c r="F15" s="5">
        <f>F11/36</f>
        <v>23.367532658153525</v>
      </c>
    </row>
    <row r="18" spans="2:6" ht="12.75">
      <c r="B18" s="1" t="s">
        <v>4</v>
      </c>
      <c r="F18" s="1" t="s">
        <v>4</v>
      </c>
    </row>
    <row r="19" spans="2:7" ht="12.75">
      <c r="B19" s="3" t="s">
        <v>17</v>
      </c>
      <c r="C19" s="3" t="s">
        <v>16</v>
      </c>
      <c r="F19" s="3" t="s">
        <v>17</v>
      </c>
      <c r="G19" s="3" t="s">
        <v>16</v>
      </c>
    </row>
    <row r="20" spans="2:7" ht="12.75">
      <c r="B20" s="3">
        <v>1</v>
      </c>
      <c r="C20" s="4">
        <v>2.229688737774055</v>
      </c>
      <c r="F20" s="3">
        <v>1</v>
      </c>
      <c r="G20" s="4">
        <v>1.0529048859126984</v>
      </c>
    </row>
    <row r="21" spans="2:7" ht="12.75">
      <c r="B21" s="3">
        <v>2</v>
      </c>
      <c r="C21" s="4">
        <v>1.6768103590417809</v>
      </c>
      <c r="F21" s="3">
        <v>2</v>
      </c>
      <c r="G21" s="4">
        <v>1.3514207766439912</v>
      </c>
    </row>
    <row r="22" spans="2:7" ht="12.75">
      <c r="B22" s="3">
        <v>3</v>
      </c>
      <c r="C22" s="4">
        <v>1.1345642617318776</v>
      </c>
      <c r="F22" s="3">
        <v>3</v>
      </c>
      <c r="G22" s="4">
        <v>0.8886054421768707</v>
      </c>
    </row>
    <row r="23" spans="2:7" ht="12.75">
      <c r="B23" s="3">
        <v>4</v>
      </c>
      <c r="C23" s="4">
        <v>1.0646279771764267</v>
      </c>
      <c r="F23" s="3">
        <v>4</v>
      </c>
      <c r="G23" s="4">
        <v>1.6291099773242628</v>
      </c>
    </row>
    <row r="24" spans="2:7" ht="12.75">
      <c r="B24" s="3">
        <v>5</v>
      </c>
      <c r="C24" s="4">
        <v>1.6800419148899346</v>
      </c>
      <c r="F24" s="3">
        <v>5</v>
      </c>
      <c r="G24" s="4">
        <v>2.2840573184470947</v>
      </c>
    </row>
    <row r="26" spans="2:6" ht="12.75">
      <c r="B26" t="s">
        <v>21</v>
      </c>
      <c r="F26" t="s">
        <v>21</v>
      </c>
    </row>
    <row r="27" spans="2:6" ht="12.75">
      <c r="B27" s="5">
        <v>333.81944444444446</v>
      </c>
      <c r="C27" s="5"/>
      <c r="D27" s="5"/>
      <c r="E27" s="5"/>
      <c r="F27" s="9">
        <v>390.79281654041563</v>
      </c>
    </row>
    <row r="28" spans="2:6" ht="12.75">
      <c r="B28" s="5" t="s">
        <v>18</v>
      </c>
      <c r="C28" s="5"/>
      <c r="D28" s="5"/>
      <c r="E28" s="5"/>
      <c r="F28" s="5" t="s">
        <v>18</v>
      </c>
    </row>
    <row r="29" spans="2:6" ht="12.75">
      <c r="B29" s="5">
        <v>1.5703403023351987</v>
      </c>
      <c r="C29" s="5"/>
      <c r="D29" s="5"/>
      <c r="E29" s="5"/>
      <c r="F29" s="5">
        <f>(F27/7.7)/36</f>
        <v>1.4097864954560448</v>
      </c>
    </row>
    <row r="30" spans="2:6" ht="12.75">
      <c r="B30" s="5" t="s">
        <v>19</v>
      </c>
      <c r="C30" s="5"/>
      <c r="D30" s="5"/>
      <c r="E30" s="5"/>
      <c r="F30" s="5" t="s">
        <v>19</v>
      </c>
    </row>
    <row r="31" spans="2:6" ht="12.75">
      <c r="B31" s="5">
        <v>10.11574074074074</v>
      </c>
      <c r="C31" s="5"/>
      <c r="D31" s="5"/>
      <c r="E31" s="5"/>
      <c r="F31" s="5">
        <f>F27/36</f>
        <v>10.855356015011544</v>
      </c>
    </row>
    <row r="32" spans="2:6" ht="12.75">
      <c r="B32" s="5"/>
      <c r="C32" s="5"/>
      <c r="D32" s="5"/>
      <c r="E32" s="5"/>
      <c r="F32" s="5"/>
    </row>
    <row r="34" spans="2:6" ht="12.75">
      <c r="B34" s="1" t="s">
        <v>7</v>
      </c>
      <c r="F34" s="1" t="s">
        <v>7</v>
      </c>
    </row>
    <row r="36" spans="2:7" ht="12.75">
      <c r="B36" s="3" t="s">
        <v>17</v>
      </c>
      <c r="C36" s="3" t="s">
        <v>22</v>
      </c>
      <c r="F36" s="3" t="s">
        <v>17</v>
      </c>
      <c r="G36" s="3" t="s">
        <v>27</v>
      </c>
    </row>
    <row r="37" spans="2:7" ht="12.75">
      <c r="B37" s="3">
        <v>1</v>
      </c>
      <c r="C37" s="4">
        <v>19.671666666666667</v>
      </c>
      <c r="F37" s="3">
        <v>1</v>
      </c>
      <c r="G37" s="4">
        <v>12.43</v>
      </c>
    </row>
    <row r="38" spans="2:7" ht="12.75">
      <c r="B38" s="3">
        <v>2</v>
      </c>
      <c r="C38" s="4">
        <v>21.578333333333337</v>
      </c>
      <c r="F38" s="3">
        <v>2</v>
      </c>
      <c r="G38" s="4">
        <v>29.553333333333335</v>
      </c>
    </row>
    <row r="39" spans="2:7" ht="12.75">
      <c r="B39" s="3">
        <v>3</v>
      </c>
      <c r="C39" s="4">
        <v>30.87333333333334</v>
      </c>
      <c r="F39" s="3">
        <v>3</v>
      </c>
      <c r="G39" s="4">
        <v>45.118333333333325</v>
      </c>
    </row>
    <row r="40" spans="2:7" ht="12.75">
      <c r="B40" s="3">
        <v>4</v>
      </c>
      <c r="C40" s="4">
        <v>41.873333333333335</v>
      </c>
      <c r="F40" s="3">
        <v>4</v>
      </c>
      <c r="G40" s="4">
        <v>12.54</v>
      </c>
    </row>
    <row r="41" spans="2:7" ht="12.75">
      <c r="B41" s="3">
        <v>5</v>
      </c>
      <c r="C41" s="4">
        <v>36.3</v>
      </c>
      <c r="F41" s="3">
        <v>5</v>
      </c>
      <c r="G41" s="4">
        <v>30.983333333333334</v>
      </c>
    </row>
    <row r="43" spans="2:6" ht="12.75">
      <c r="B43" t="s">
        <v>23</v>
      </c>
      <c r="F43" t="s">
        <v>23</v>
      </c>
    </row>
    <row r="44" spans="2:6" ht="12.75">
      <c r="B44" s="5">
        <v>150.29666666666668</v>
      </c>
      <c r="F44" s="5">
        <v>130.625</v>
      </c>
    </row>
    <row r="45" spans="2:6" ht="12.75">
      <c r="B45" t="s">
        <v>24</v>
      </c>
      <c r="F45" t="s">
        <v>28</v>
      </c>
    </row>
    <row r="46" spans="2:6" ht="12.75">
      <c r="B46" s="5">
        <v>5.00988888888889</v>
      </c>
      <c r="F46" s="5">
        <f>F44/36</f>
        <v>3.6284722222222223</v>
      </c>
    </row>
    <row r="47" spans="2:6" ht="12.75">
      <c r="B47" t="s">
        <v>25</v>
      </c>
      <c r="F47" t="s">
        <v>25</v>
      </c>
    </row>
    <row r="48" spans="2:6" ht="12.75">
      <c r="B48" s="5">
        <v>330.102</v>
      </c>
      <c r="F48" s="5">
        <v>836.9661001856001</v>
      </c>
    </row>
    <row r="49" spans="2:6" ht="12.75">
      <c r="B49" t="s">
        <v>26</v>
      </c>
      <c r="F49" t="s">
        <v>26</v>
      </c>
    </row>
    <row r="50" spans="2:6" ht="12.75">
      <c r="B50" s="5">
        <v>2.196335648088082</v>
      </c>
      <c r="F50" s="5">
        <f>F48/F44</f>
        <v>6.4073959822821065</v>
      </c>
    </row>
    <row r="52" spans="6:7" ht="12.75">
      <c r="F52" t="s">
        <v>48</v>
      </c>
      <c r="G52" t="s">
        <v>49</v>
      </c>
    </row>
    <row r="53" spans="6:7" ht="12.75">
      <c r="F53" s="5">
        <v>8.004680187207489</v>
      </c>
      <c r="G53" s="5">
        <v>85.08268330733229</v>
      </c>
    </row>
  </sheetData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selection activeCell="S10" sqref="S10"/>
    </sheetView>
  </sheetViews>
  <sheetFormatPr defaultColWidth="9.140625" defaultRowHeight="12.75"/>
  <cols>
    <col min="12" max="12" width="9.7109375" style="0" customWidth="1"/>
    <col min="13" max="13" width="13.28125" style="0" customWidth="1"/>
    <col min="14" max="14" width="13.7109375" style="0" customWidth="1"/>
  </cols>
  <sheetData>
    <row r="1" spans="2:23" ht="12.75">
      <c r="B1" t="s">
        <v>12</v>
      </c>
      <c r="R1" s="3" t="s">
        <v>47</v>
      </c>
      <c r="S1" s="3" t="s">
        <v>35</v>
      </c>
      <c r="T1" s="3" t="s">
        <v>37</v>
      </c>
      <c r="U1" s="3" t="s">
        <v>38</v>
      </c>
      <c r="V1" s="3" t="s">
        <v>39</v>
      </c>
      <c r="W1" s="3" t="s">
        <v>40</v>
      </c>
    </row>
    <row r="2" spans="12:23" ht="12.75">
      <c r="L2" t="s">
        <v>29</v>
      </c>
      <c r="S2" s="3">
        <v>24.073976221928667</v>
      </c>
      <c r="T2" s="3">
        <v>28.425363276089804</v>
      </c>
      <c r="U2" s="3">
        <v>22.62351387054161</v>
      </c>
      <c r="V2" s="3">
        <v>20.306472919418763</v>
      </c>
      <c r="W2" s="3">
        <v>17.405548216644647</v>
      </c>
    </row>
    <row r="3" spans="2:23" ht="12.75">
      <c r="B3" s="1" t="s">
        <v>0</v>
      </c>
      <c r="L3" t="s">
        <v>30</v>
      </c>
      <c r="M3" t="s">
        <v>32</v>
      </c>
      <c r="N3" t="s">
        <v>31</v>
      </c>
      <c r="S3" s="3">
        <v>23.207397622192843</v>
      </c>
      <c r="T3" s="3">
        <v>29.0092470277411</v>
      </c>
      <c r="U3" s="3">
        <v>27.55878467635403</v>
      </c>
      <c r="V3" s="3">
        <v>20.306472919418763</v>
      </c>
      <c r="W3" s="3">
        <v>26.108322324966988</v>
      </c>
    </row>
    <row r="4" spans="1:23" ht="12.75">
      <c r="A4">
        <v>1</v>
      </c>
      <c r="B4" s="2" t="s">
        <v>1</v>
      </c>
      <c r="L4">
        <v>1</v>
      </c>
      <c r="M4">
        <v>155.4821664464993</v>
      </c>
      <c r="N4">
        <f>(M4/8)/8</f>
        <v>2.4294088507265514</v>
      </c>
      <c r="S4" s="3">
        <v>23.207397622192875</v>
      </c>
      <c r="T4" s="3">
        <v>5.801849405548211</v>
      </c>
      <c r="U4" s="3">
        <v>30.459709379128128</v>
      </c>
      <c r="V4" s="3">
        <v>7.252311756935282</v>
      </c>
      <c r="W4" s="3">
        <v>4.35138705416117</v>
      </c>
    </row>
    <row r="5" spans="1:23" ht="12.75">
      <c r="A5">
        <v>2</v>
      </c>
      <c r="B5" t="s">
        <v>2</v>
      </c>
      <c r="L5">
        <v>2</v>
      </c>
      <c r="M5">
        <v>201.31307793923378</v>
      </c>
      <c r="N5">
        <f>(M5/8)/7</f>
        <v>3.594876391772032</v>
      </c>
      <c r="S5" s="3">
        <v>1.4504623513870565</v>
      </c>
      <c r="T5" s="3">
        <v>19.722589167767495</v>
      </c>
      <c r="U5" s="3">
        <v>2.900924702774113</v>
      </c>
      <c r="V5" s="3">
        <v>11.019815059445158</v>
      </c>
      <c r="W5" s="3">
        <v>16.821664464993383</v>
      </c>
    </row>
    <row r="6" spans="1:23" ht="12.75">
      <c r="A6">
        <v>3</v>
      </c>
      <c r="B6" t="s">
        <v>3</v>
      </c>
      <c r="L6">
        <v>3</v>
      </c>
      <c r="M6">
        <v>152.5812417437252</v>
      </c>
      <c r="N6">
        <f>(M6/9)/7</f>
        <v>2.421924472122622</v>
      </c>
      <c r="S6" s="3">
        <v>16.821664464993383</v>
      </c>
      <c r="T6" s="3">
        <v>27.558784676354012</v>
      </c>
      <c r="U6" s="3">
        <v>19.722589167767495</v>
      </c>
      <c r="V6" s="3">
        <v>26.108322324966988</v>
      </c>
      <c r="W6" s="3">
        <v>26.108322324966988</v>
      </c>
    </row>
    <row r="7" spans="1:23" ht="12.75">
      <c r="A7">
        <v>4</v>
      </c>
      <c r="B7" t="s">
        <v>13</v>
      </c>
      <c r="L7">
        <v>4</v>
      </c>
      <c r="M7">
        <v>127.92338177014531</v>
      </c>
      <c r="N7">
        <f>(M7/7)/7</f>
        <v>2.6106812606152103</v>
      </c>
      <c r="S7" s="3">
        <v>27.558784676354044</v>
      </c>
      <c r="T7" s="3">
        <v>27.558784676354044</v>
      </c>
      <c r="U7" s="3">
        <v>23.207397622192875</v>
      </c>
      <c r="V7" s="3">
        <v>23.207397622192858</v>
      </c>
      <c r="W7" s="3">
        <v>26.108322324966988</v>
      </c>
    </row>
    <row r="8" spans="12:23" ht="12.75">
      <c r="L8">
        <v>5</v>
      </c>
      <c r="M8">
        <v>203.9313077939234</v>
      </c>
      <c r="N8">
        <f>(M8/8)/7</f>
        <v>3.6416304963200608</v>
      </c>
      <c r="S8" s="3">
        <v>24.6578599735799</v>
      </c>
      <c r="T8" s="3">
        <v>5.801849405548211</v>
      </c>
      <c r="U8" s="3">
        <v>26.108322324966956</v>
      </c>
      <c r="V8" s="3">
        <v>8.702774108322323</v>
      </c>
      <c r="W8" s="3">
        <v>14.504623513870536</v>
      </c>
    </row>
    <row r="9" spans="19:23" ht="12.75">
      <c r="S9" s="11">
        <v>14.50462351387055</v>
      </c>
      <c r="T9" s="3">
        <v>22.62351387054161</v>
      </c>
      <c r="V9" s="3">
        <v>11.019815059445158</v>
      </c>
      <c r="W9">
        <v>26.108322324966988</v>
      </c>
    </row>
    <row r="10" spans="19:23" ht="12.75">
      <c r="S10" s="3"/>
      <c r="T10" s="10">
        <v>34.81109643328929</v>
      </c>
      <c r="U10" s="3"/>
      <c r="W10" s="3">
        <v>23.207397622192858</v>
      </c>
    </row>
    <row r="11" spans="2:24" ht="12.75">
      <c r="B11" s="1" t="s">
        <v>4</v>
      </c>
      <c r="S11" s="12"/>
      <c r="U11" s="3"/>
      <c r="V11" s="3"/>
      <c r="W11" s="3">
        <v>23.207397622192858</v>
      </c>
      <c r="X11" s="3" t="s">
        <v>46</v>
      </c>
    </row>
    <row r="12" spans="1:24" ht="12.75">
      <c r="A12">
        <v>1</v>
      </c>
      <c r="B12" t="s">
        <v>5</v>
      </c>
      <c r="R12" s="3" t="s">
        <v>36</v>
      </c>
      <c r="S12" s="3">
        <f>SUM(S2:S9)</f>
        <v>155.4821664464993</v>
      </c>
      <c r="T12" s="3">
        <f>SUM(T2:T10)</f>
        <v>201.31307793923378</v>
      </c>
      <c r="U12" s="3">
        <f>SUM(U2:U8)</f>
        <v>152.5812417437252</v>
      </c>
      <c r="V12" s="3">
        <f>SUM(V2:V9)</f>
        <v>127.92338177014531</v>
      </c>
      <c r="W12" s="3">
        <f>SUM(W2:W11)</f>
        <v>203.9313077939234</v>
      </c>
      <c r="X12" s="6">
        <f>SUM(S12:W12)</f>
        <v>841.2311756935269</v>
      </c>
    </row>
    <row r="13" spans="18:24" ht="12.75">
      <c r="R13" s="7"/>
      <c r="S13" s="3"/>
      <c r="T13" s="3"/>
      <c r="U13" s="3"/>
      <c r="V13" s="3"/>
      <c r="W13" s="3"/>
      <c r="X13" s="8"/>
    </row>
    <row r="14" spans="1:23" ht="12.75">
      <c r="A14">
        <v>2</v>
      </c>
      <c r="B14" t="s">
        <v>2</v>
      </c>
      <c r="L14" t="s">
        <v>4</v>
      </c>
      <c r="R14" t="s">
        <v>4</v>
      </c>
      <c r="S14" s="3" t="s">
        <v>35</v>
      </c>
      <c r="T14" s="3" t="s">
        <v>41</v>
      </c>
      <c r="U14" s="3" t="s">
        <v>38</v>
      </c>
      <c r="V14" s="3" t="s">
        <v>39</v>
      </c>
      <c r="W14" s="3" t="s">
        <v>40</v>
      </c>
    </row>
    <row r="15" spans="1:23" ht="12.75">
      <c r="A15">
        <v>3</v>
      </c>
      <c r="B15" t="s">
        <v>3</v>
      </c>
      <c r="L15" t="s">
        <v>30</v>
      </c>
      <c r="M15" t="s">
        <v>33</v>
      </c>
      <c r="N15" t="s">
        <v>31</v>
      </c>
      <c r="S15" s="3">
        <v>8.293650793650794</v>
      </c>
      <c r="T15" s="3">
        <v>10.367063492063492</v>
      </c>
      <c r="U15" s="3">
        <v>5.183531746031746</v>
      </c>
      <c r="V15" s="3">
        <v>5.183531746031746</v>
      </c>
      <c r="W15" s="3">
        <v>15.550595238095239</v>
      </c>
    </row>
    <row r="16" spans="1:23" ht="12.75">
      <c r="A16">
        <v>4</v>
      </c>
      <c r="B16" t="s">
        <v>6</v>
      </c>
      <c r="L16">
        <v>1</v>
      </c>
      <c r="M16">
        <v>67.3859126984127</v>
      </c>
      <c r="N16">
        <f>(M16/8)/8</f>
        <v>1.0529048859126984</v>
      </c>
      <c r="S16" s="3">
        <v>12.440476190476193</v>
      </c>
      <c r="T16" s="3">
        <v>13.47718253968254</v>
      </c>
      <c r="U16" s="3">
        <v>17.624007936507937</v>
      </c>
      <c r="V16" s="3">
        <v>10.36706349206349</v>
      </c>
      <c r="W16" s="3">
        <v>7.226832641770398</v>
      </c>
    </row>
    <row r="17" spans="12:23" ht="12.75">
      <c r="L17">
        <v>2</v>
      </c>
      <c r="M17">
        <v>75.67956349206351</v>
      </c>
      <c r="N17">
        <f>(M17/8)/7</f>
        <v>1.3514207766439912</v>
      </c>
      <c r="S17" s="3">
        <v>15.550595238095239</v>
      </c>
      <c r="T17" s="3">
        <v>2.0734126984127</v>
      </c>
      <c r="U17" s="3">
        <v>11.403769841269842</v>
      </c>
      <c r="V17" s="3">
        <v>14.513888888888891</v>
      </c>
      <c r="W17" s="3">
        <v>3.3622908622908647</v>
      </c>
    </row>
    <row r="18" spans="12:23" ht="12.75">
      <c r="L18">
        <v>3</v>
      </c>
      <c r="M18">
        <v>55.982142857142854</v>
      </c>
      <c r="N18">
        <f>(M18/9)/7</f>
        <v>0.8886054421768707</v>
      </c>
      <c r="S18" s="3">
        <v>0</v>
      </c>
      <c r="T18" s="3">
        <v>10.3670634920635</v>
      </c>
      <c r="U18" s="3">
        <v>0</v>
      </c>
      <c r="V18" s="3">
        <v>8.293650793650789</v>
      </c>
      <c r="W18" s="3">
        <v>8.026113671274961</v>
      </c>
    </row>
    <row r="19" spans="2:23" ht="12.75">
      <c r="B19" s="1" t="s">
        <v>7</v>
      </c>
      <c r="L19">
        <v>4</v>
      </c>
      <c r="M19">
        <v>79.82638888888889</v>
      </c>
      <c r="N19">
        <f>(M19/8)/7</f>
        <v>1.42547123015873</v>
      </c>
      <c r="S19" s="3">
        <v>9.330357142857142</v>
      </c>
      <c r="T19" s="3">
        <v>5.183531746031744</v>
      </c>
      <c r="U19" s="3">
        <v>7.256944444444445</v>
      </c>
      <c r="V19" s="3">
        <v>2.0734126984126986</v>
      </c>
      <c r="W19" s="3">
        <v>10.36706349206349</v>
      </c>
    </row>
    <row r="20" spans="1:23" ht="12.75">
      <c r="A20">
        <v>1</v>
      </c>
      <c r="B20" t="s">
        <v>8</v>
      </c>
      <c r="L20">
        <v>5</v>
      </c>
      <c r="M20">
        <v>111.91880860390765</v>
      </c>
      <c r="N20">
        <f>(M20/7)/7</f>
        <v>2.2840573184470947</v>
      </c>
      <c r="S20" s="3">
        <v>7.256944444444445</v>
      </c>
      <c r="T20" s="3">
        <v>8.293650793650794</v>
      </c>
      <c r="U20" s="3">
        <v>12.440476190476192</v>
      </c>
      <c r="V20" s="3">
        <v>13.47718253968254</v>
      </c>
      <c r="W20" s="3">
        <v>16.58730158730159</v>
      </c>
    </row>
    <row r="21" spans="1:23" ht="12.75">
      <c r="A21">
        <v>2</v>
      </c>
      <c r="B21" t="s">
        <v>14</v>
      </c>
      <c r="S21" s="3">
        <v>14.513888888888888</v>
      </c>
      <c r="T21" s="3">
        <v>1.03670634920635</v>
      </c>
      <c r="U21" s="3">
        <v>2.0734126984126964</v>
      </c>
      <c r="V21" s="3">
        <v>15.550595238095237</v>
      </c>
      <c r="W21" s="3">
        <v>27.991071428571427</v>
      </c>
    </row>
    <row r="22" spans="1:23" ht="12.75">
      <c r="A22">
        <v>3</v>
      </c>
      <c r="B22" t="s">
        <v>9</v>
      </c>
      <c r="S22" s="3"/>
      <c r="T22" s="3">
        <v>5.18353174603175</v>
      </c>
      <c r="U22" s="3"/>
      <c r="V22" s="3">
        <v>5.1835317460317505</v>
      </c>
      <c r="W22" s="3">
        <v>12.440476190476188</v>
      </c>
    </row>
    <row r="23" spans="1:24" ht="12.75">
      <c r="A23">
        <v>4</v>
      </c>
      <c r="B23" t="s">
        <v>10</v>
      </c>
      <c r="L23" t="s">
        <v>7</v>
      </c>
      <c r="S23" s="3"/>
      <c r="T23" s="3">
        <v>19.697420634920636</v>
      </c>
      <c r="U23" s="3"/>
      <c r="V23" s="3">
        <v>5.183531746031746</v>
      </c>
      <c r="W23" s="3">
        <v>10.367063492063492</v>
      </c>
      <c r="X23" s="3" t="s">
        <v>46</v>
      </c>
    </row>
    <row r="24" spans="1:24" ht="12.75">
      <c r="A24">
        <v>5</v>
      </c>
      <c r="B24" t="s">
        <v>11</v>
      </c>
      <c r="L24" t="s">
        <v>30</v>
      </c>
      <c r="M24" t="s">
        <v>34</v>
      </c>
      <c r="R24" s="3" t="s">
        <v>36</v>
      </c>
      <c r="S24" s="3">
        <f>SUM(S15:S21)</f>
        <v>67.3859126984127</v>
      </c>
      <c r="T24" s="3">
        <f>SUM(T15:T23)</f>
        <v>75.67956349206351</v>
      </c>
      <c r="U24" s="3">
        <f>SUM(U15:U21)</f>
        <v>55.982142857142854</v>
      </c>
      <c r="V24" s="3">
        <f>SUM(V15:V23)</f>
        <v>79.82638888888889</v>
      </c>
      <c r="W24" s="3">
        <f>SUM(W15:W23)</f>
        <v>111.91880860390765</v>
      </c>
      <c r="X24" s="6">
        <f>SUM(S24:W24)</f>
        <v>390.79281654041563</v>
      </c>
    </row>
    <row r="25" spans="12:13" ht="12.75">
      <c r="L25">
        <v>1</v>
      </c>
      <c r="M25">
        <v>12.43</v>
      </c>
    </row>
    <row r="26" spans="12:23" ht="12.75">
      <c r="L26">
        <v>2</v>
      </c>
      <c r="M26">
        <v>29.553333333333335</v>
      </c>
      <c r="R26" s="3" t="s">
        <v>7</v>
      </c>
      <c r="S26" s="3" t="s">
        <v>42</v>
      </c>
      <c r="T26" s="3" t="s">
        <v>37</v>
      </c>
      <c r="U26" s="3" t="s">
        <v>43</v>
      </c>
      <c r="V26" s="3" t="s">
        <v>44</v>
      </c>
      <c r="W26" s="3" t="s">
        <v>45</v>
      </c>
    </row>
    <row r="27" spans="12:23" ht="12.75">
      <c r="L27">
        <v>3</v>
      </c>
      <c r="M27">
        <v>45.118333333333325</v>
      </c>
      <c r="S27" s="3">
        <v>3.5933333333333337</v>
      </c>
      <c r="T27" s="3">
        <v>3.2083333333333335</v>
      </c>
      <c r="U27" s="3">
        <v>10.798333333333334</v>
      </c>
      <c r="V27" s="3">
        <v>0.34833333333333333</v>
      </c>
      <c r="W27" s="3">
        <v>0.4033333333333333</v>
      </c>
    </row>
    <row r="28" spans="12:23" ht="12.75">
      <c r="L28">
        <v>4</v>
      </c>
      <c r="M28">
        <v>12.54</v>
      </c>
      <c r="S28" s="3">
        <v>0.6233333333333334</v>
      </c>
      <c r="T28" s="3">
        <v>7.535</v>
      </c>
      <c r="U28" s="3">
        <v>4.986666666666667</v>
      </c>
      <c r="V28" s="3">
        <v>1.3933333333333333</v>
      </c>
      <c r="W28" s="3">
        <v>7.736666666666667</v>
      </c>
    </row>
    <row r="29" spans="12:23" ht="12.75">
      <c r="L29">
        <v>5</v>
      </c>
      <c r="M29">
        <v>30.983333333333334</v>
      </c>
      <c r="S29" s="3">
        <v>2.291666666666667</v>
      </c>
      <c r="T29" s="3">
        <v>6.123333333333334</v>
      </c>
      <c r="U29" s="3">
        <v>2.2</v>
      </c>
      <c r="V29" s="3">
        <v>2.97</v>
      </c>
      <c r="W29" s="3">
        <v>5.463333333333334</v>
      </c>
    </row>
    <row r="30" spans="19:23" ht="12.75">
      <c r="S30" s="3">
        <v>3.025</v>
      </c>
      <c r="T30" s="3">
        <v>2.896666666666667</v>
      </c>
      <c r="U30" s="3">
        <v>9.075</v>
      </c>
      <c r="V30" s="3">
        <v>1.705</v>
      </c>
      <c r="W30" s="3">
        <v>0.6783333333333335</v>
      </c>
    </row>
    <row r="31" spans="19:23" ht="12.75">
      <c r="S31" s="3">
        <v>1.2833333333333334</v>
      </c>
      <c r="T31" s="3">
        <v>1.6683333333333334</v>
      </c>
      <c r="U31" s="3">
        <v>4.9316666666666675</v>
      </c>
      <c r="V31" s="3">
        <v>0</v>
      </c>
      <c r="W31" s="3">
        <v>4.4366666666666665</v>
      </c>
    </row>
    <row r="32" spans="19:23" ht="12.75">
      <c r="S32" s="3">
        <v>1.6133333333333335</v>
      </c>
      <c r="T32" s="3">
        <v>2.64</v>
      </c>
      <c r="U32" s="3">
        <v>3.3</v>
      </c>
      <c r="V32" s="3">
        <v>1.0083333333333333</v>
      </c>
      <c r="W32" s="3">
        <v>3.85</v>
      </c>
    </row>
    <row r="33" spans="19:23" ht="12.75">
      <c r="S33" s="3"/>
      <c r="T33" s="3">
        <v>5.481666666666667</v>
      </c>
      <c r="U33" s="3">
        <v>3.7766666666666673</v>
      </c>
      <c r="V33" s="3">
        <v>5.115</v>
      </c>
      <c r="W33" s="3">
        <v>3.281666666666667</v>
      </c>
    </row>
    <row r="34" spans="19:24" ht="12.75">
      <c r="S34" s="3"/>
      <c r="T34" s="3"/>
      <c r="U34" s="3">
        <v>6.05</v>
      </c>
      <c r="V34" s="3"/>
      <c r="W34" s="3">
        <v>5.133333333333334</v>
      </c>
      <c r="X34" s="3" t="s">
        <v>46</v>
      </c>
    </row>
    <row r="35" spans="18:24" ht="12.75">
      <c r="R35" s="3" t="s">
        <v>36</v>
      </c>
      <c r="S35" s="3">
        <f>SUM(S27:S32)</f>
        <v>12.43</v>
      </c>
      <c r="T35" s="3">
        <f>SUM(T27:T33)</f>
        <v>29.553333333333335</v>
      </c>
      <c r="U35" s="3">
        <f>SUM(U27:U34)</f>
        <v>45.118333333333325</v>
      </c>
      <c r="V35" s="3">
        <f>SUM(V27:V34)</f>
        <v>12.540000000000001</v>
      </c>
      <c r="W35" s="3">
        <f>SUM(W27:W34)</f>
        <v>30.983333333333334</v>
      </c>
      <c r="X35" s="6">
        <f>SUM(S35:W35)</f>
        <v>130.625</v>
      </c>
    </row>
  </sheetData>
  <printOptions/>
  <pageMargins left="0.75" right="0.75" top="1" bottom="1" header="0.5" footer="0.5"/>
  <pageSetup orientation="portrait" paperSize="9"/>
  <ignoredErrors>
    <ignoredError sqref="N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jdwood</dc:creator>
  <cp:keywords/>
  <dc:description/>
  <cp:lastModifiedBy>Erica Beneze</cp:lastModifiedBy>
  <dcterms:created xsi:type="dcterms:W3CDTF">2009-05-26T19:36:54Z</dcterms:created>
  <dcterms:modified xsi:type="dcterms:W3CDTF">2009-06-02T06:55:41Z</dcterms:modified>
  <cp:category/>
  <cp:version/>
  <cp:contentType/>
  <cp:contentStatus/>
</cp:coreProperties>
</file>