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35" yWindow="65521" windowWidth="10020" windowHeight="1446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<sst xmlns="http://schemas.openxmlformats.org/spreadsheetml/2006/main" count="82" uniqueCount="51">
  <si>
    <t>File</t>
  </si>
  <si>
    <t>x</t>
  </si>
  <si>
    <t>y</t>
  </si>
  <si>
    <t>05_13_2007_10_19_27</t>
  </si>
  <si>
    <t>HYPERBOLIC ISHMAEL</t>
  </si>
  <si>
    <t>05_13_2007_10_04_24</t>
  </si>
  <si>
    <t>comment</t>
  </si>
  <si>
    <t>great S/N</t>
  </si>
  <si>
    <t>weak</t>
  </si>
  <si>
    <t>05_13_2007_10_04_49</t>
  </si>
  <si>
    <t>strong</t>
  </si>
  <si>
    <t>05_13_2007_10_05_17</t>
  </si>
  <si>
    <t>05_13_2007_10_05_42</t>
  </si>
  <si>
    <t>05_13_2007_10_06_15</t>
  </si>
  <si>
    <t>not as strong</t>
  </si>
  <si>
    <t>05_13_2007_10_06_45</t>
  </si>
  <si>
    <t>05_13_2007_10_07_10</t>
  </si>
  <si>
    <t>very weak</t>
  </si>
  <si>
    <t>05_13_2007_10_07_37</t>
  </si>
  <si>
    <t>05_13_2007_10_08_08</t>
  </si>
  <si>
    <t>2 calls</t>
  </si>
  <si>
    <t>05_13_2007_10_08_37</t>
  </si>
  <si>
    <t>05_13_2007_10_16_16</t>
  </si>
  <si>
    <t>05_13_2007_10_16_41</t>
  </si>
  <si>
    <t>AOK S/N</t>
  </si>
  <si>
    <t>05_13_2007_10_17_12</t>
  </si>
  <si>
    <t>range</t>
  </si>
  <si>
    <t>bearing</t>
  </si>
  <si>
    <t>mirror</t>
  </si>
  <si>
    <t>Hydrophones at x=0, y = -10m, -20m, -30m, -40m</t>
  </si>
  <si>
    <t>arc tan2(y,x)</t>
  </si>
  <si>
    <t>MATCHED FIELD OVAL</t>
  </si>
  <si>
    <t>05_13_2007_10_03_26</t>
  </si>
  <si>
    <t>Range</t>
  </si>
  <si>
    <t>Ishmael</t>
  </si>
  <si>
    <t>OVAL</t>
  </si>
  <si>
    <t>Bearing</t>
  </si>
  <si>
    <t>05_13_2007_10_19_48</t>
  </si>
  <si>
    <t>ISHMAEL</t>
  </si>
  <si>
    <t>R</t>
  </si>
  <si>
    <t>phi</t>
  </si>
  <si>
    <t>Array:</t>
  </si>
  <si>
    <t>x=0,y=-10,-20,-30,-40</t>
  </si>
  <si>
    <t>05_13_2007_10_18_11</t>
  </si>
  <si>
    <t>05_13_2007_10_21_32</t>
  </si>
  <si>
    <t>05_13_2007_10_22_00</t>
  </si>
  <si>
    <t>?????</t>
  </si>
  <si>
    <t>SCOTT's Analysis -- closest times</t>
  </si>
  <si>
    <t>hr</t>
  </si>
  <si>
    <t>min</t>
  </si>
  <si>
    <t>sec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</si>
</sst>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0"/>
  </numFmts>
  <fonts count="3">
    <font>
      <sz val="10"/>
      <name val="Arial"/>
      <family val="0"/>
    </font>
    <font>
      <sz val="8.5"/>
      <name val="Arial"/>
      <family val="0"/>
    </font>
    <font>
      <sz val="4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15" applyNumberForma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OVAL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Sheet1!$O$5:$O$15</c:f>
              <c:numCache/>
            </c:numRef>
          </c:xVal>
          <c:yVal>
            <c:numRef>
              <c:f>Sheet1!$P$5:$P$15</c:f>
              <c:numCache/>
            </c:numRef>
          </c:yVal>
          <c:smooth val="0"/>
        </c:ser>
        <c:axId val="41953947"/>
        <c:axId val="42041204"/>
      </c:scatterChart>
      <c:valAx>
        <c:axId val="41953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41204"/>
        <c:crosses val="autoZero"/>
        <c:crossBetween val="midCat"/>
        <c:dispUnits/>
      </c:valAx>
      <c:valAx>
        <c:axId val="420412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539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Sheet1!$S$4</c:f>
              <c:strCache>
                <c:ptCount val="1"/>
                <c:pt idx="0">
                  <c:v>OVAL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Sheet1!$R$5:$R$14</c:f>
              <c:numCache/>
            </c:numRef>
          </c:xVal>
          <c:yVal>
            <c:numRef>
              <c:f>Sheet1!$S$5:$S$14</c:f>
              <c:numCache/>
            </c:numRef>
          </c:yVal>
          <c:smooth val="0"/>
        </c:ser>
        <c:axId val="42826517"/>
        <c:axId val="49894334"/>
      </c:scatterChart>
      <c:valAx>
        <c:axId val="42826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94334"/>
        <c:crosses val="autoZero"/>
        <c:crossBetween val="midCat"/>
        <c:dispUnits/>
      </c:valAx>
      <c:valAx>
        <c:axId val="498943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265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33</xdr:row>
      <xdr:rowOff>123825</xdr:rowOff>
    </xdr:from>
    <xdr:to>
      <xdr:col>23</xdr:col>
      <xdr:colOff>409575</xdr:colOff>
      <xdr:row>57</xdr:row>
      <xdr:rowOff>9525</xdr:rowOff>
    </xdr:to>
    <xdr:graphicFrame>
      <xdr:nvGraphicFramePr>
        <xdr:cNvPr id="1" name="Chart 2"/>
        <xdr:cNvGraphicFramePr/>
      </xdr:nvGraphicFramePr>
      <xdr:xfrm>
        <a:off x="9934575" y="5467350"/>
        <a:ext cx="57435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209550</xdr:colOff>
      <xdr:row>15</xdr:row>
      <xdr:rowOff>66675</xdr:rowOff>
    </xdr:from>
    <xdr:to>
      <xdr:col>21</xdr:col>
      <xdr:colOff>419100</xdr:colOff>
      <xdr:row>32</xdr:row>
      <xdr:rowOff>104775</xdr:rowOff>
    </xdr:to>
    <xdr:graphicFrame>
      <xdr:nvGraphicFramePr>
        <xdr:cNvPr id="2" name="Chart 3"/>
        <xdr:cNvGraphicFramePr/>
      </xdr:nvGraphicFramePr>
      <xdr:xfrm>
        <a:off x="11210925" y="2495550"/>
        <a:ext cx="32575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A20" sqref="A20"/>
    </sheetView>
  </sheetViews>
  <sheetFormatPr defaultColWidth="9.140625" defaultRowHeight="12.75"/>
  <cols>
    <col min="1" max="1" width="20.421875" style="0" customWidth="1"/>
    <col min="2" max="2" width="11.140625" style="0" bestFit="1" customWidth="1"/>
    <col min="3" max="3" width="12.140625" style="0" bestFit="1" customWidth="1"/>
    <col min="5" max="5" width="11.57421875" style="0" bestFit="1" customWidth="1"/>
    <col min="6" max="8" width="9.140625" style="2" customWidth="1"/>
    <col min="12" max="13" width="9.140625" style="2" customWidth="1"/>
  </cols>
  <sheetData>
    <row r="1" ht="12.75">
      <c r="A1" t="s">
        <v>29</v>
      </c>
    </row>
    <row r="2" spans="2:14" ht="12.75">
      <c r="B2" t="s">
        <v>4</v>
      </c>
      <c r="J2" t="s">
        <v>31</v>
      </c>
      <c r="N2" t="s">
        <v>28</v>
      </c>
    </row>
    <row r="3" spans="1:18" ht="12.75">
      <c r="A3" t="s">
        <v>0</v>
      </c>
      <c r="B3" t="s">
        <v>1</v>
      </c>
      <c r="C3" t="s">
        <v>2</v>
      </c>
      <c r="D3" t="s">
        <v>6</v>
      </c>
      <c r="E3" t="s">
        <v>26</v>
      </c>
      <c r="F3" s="2" t="s">
        <v>27</v>
      </c>
      <c r="G3" s="2" t="s">
        <v>28</v>
      </c>
      <c r="H3" s="2" t="s">
        <v>30</v>
      </c>
      <c r="J3" s="2" t="s">
        <v>1</v>
      </c>
      <c r="K3" s="2" t="s">
        <v>2</v>
      </c>
      <c r="L3" s="2" t="s">
        <v>26</v>
      </c>
      <c r="M3" s="2" t="s">
        <v>30</v>
      </c>
      <c r="O3" s="2" t="s">
        <v>33</v>
      </c>
      <c r="R3" t="s">
        <v>36</v>
      </c>
    </row>
    <row r="4" spans="1:19" ht="12.75">
      <c r="A4" t="s">
        <v>3</v>
      </c>
      <c r="B4">
        <v>-49.7</v>
      </c>
      <c r="C4">
        <v>8.4</v>
      </c>
      <c r="D4" t="s">
        <v>7</v>
      </c>
      <c r="E4" s="2">
        <f aca="true" t="shared" si="0" ref="E4:E58">SQRT(B4^2+C4^2)</f>
        <v>50.404860876705136</v>
      </c>
      <c r="F4" s="2">
        <f>IF(H4&lt;0,360+H4,H4)</f>
        <v>279.5523507329977</v>
      </c>
      <c r="G4" s="2">
        <f>360-F4</f>
        <v>80.4476492670023</v>
      </c>
      <c r="H4" s="2">
        <f>180*ATAN2(C4,B4)/3.14</f>
        <v>-80.4476492670023</v>
      </c>
      <c r="J4">
        <v>39.8</v>
      </c>
      <c r="K4">
        <v>-19</v>
      </c>
      <c r="L4" s="2">
        <f>SQRT(J4^2+K4^2)</f>
        <v>44.10260763265592</v>
      </c>
      <c r="M4" s="2">
        <f>ATAN2(K4,J4)*180/3.14159</f>
        <v>115.51929734669682</v>
      </c>
      <c r="N4" s="2">
        <f aca="true" t="shared" si="1" ref="N4:N19">360-M4</f>
        <v>244.48070265330318</v>
      </c>
      <c r="O4" t="s">
        <v>34</v>
      </c>
      <c r="P4" t="s">
        <v>35</v>
      </c>
      <c r="R4" t="s">
        <v>34</v>
      </c>
      <c r="S4" t="s">
        <v>35</v>
      </c>
    </row>
    <row r="5" spans="2:19" ht="12.75">
      <c r="B5">
        <v>-38.9</v>
      </c>
      <c r="C5">
        <v>12.9</v>
      </c>
      <c r="E5" s="2">
        <f t="shared" si="0"/>
        <v>40.983167276334314</v>
      </c>
      <c r="F5" s="2">
        <f aca="true" t="shared" si="2" ref="F5:F58">IF(H5&lt;0,360+H5,H5)</f>
        <v>288.3101857996959</v>
      </c>
      <c r="G5" s="2">
        <f aca="true" t="shared" si="3" ref="G5:G58">360-F5</f>
        <v>71.68981420030411</v>
      </c>
      <c r="H5" s="2">
        <f aca="true" t="shared" si="4" ref="H5:H58">180*ATAN2(C5,B5)/3.14</f>
        <v>-71.68981420030413</v>
      </c>
      <c r="J5">
        <v>41.1</v>
      </c>
      <c r="K5">
        <v>-22</v>
      </c>
      <c r="L5" s="2">
        <f>SQRT(J5^2+K5^2)</f>
        <v>46.61770050098996</v>
      </c>
      <c r="M5" s="2">
        <f>ATAN2(K5,J5)*180/3.14159</f>
        <v>118.15934369077324</v>
      </c>
      <c r="N5" s="2">
        <f t="shared" si="1"/>
        <v>241.84065630922674</v>
      </c>
      <c r="O5">
        <v>50.404860876705136</v>
      </c>
      <c r="P5">
        <v>44.10260763265592</v>
      </c>
      <c r="R5">
        <v>80.4476492670023</v>
      </c>
      <c r="S5">
        <v>115.51929734669682</v>
      </c>
    </row>
    <row r="6" spans="2:19" ht="12.75">
      <c r="B6">
        <v>-41.2</v>
      </c>
      <c r="C6">
        <v>14</v>
      </c>
      <c r="E6" s="2">
        <f t="shared" si="0"/>
        <v>43.51367601111173</v>
      </c>
      <c r="F6" s="2">
        <f t="shared" si="2"/>
        <v>288.73193019268973</v>
      </c>
      <c r="G6" s="2">
        <f t="shared" si="3"/>
        <v>71.26806980731027</v>
      </c>
      <c r="H6" s="2">
        <f t="shared" si="4"/>
        <v>-71.26806980731028</v>
      </c>
      <c r="J6">
        <v>40.2</v>
      </c>
      <c r="K6">
        <v>-23</v>
      </c>
      <c r="L6" s="2">
        <f>SQRT(J6^2+K6^2)</f>
        <v>46.31457653914154</v>
      </c>
      <c r="M6" s="2">
        <f>ATAN2(K6,J6)*180/3.14159</f>
        <v>119.77567115166235</v>
      </c>
      <c r="N6" s="2">
        <f t="shared" si="1"/>
        <v>240.22432884833765</v>
      </c>
      <c r="O6">
        <v>40.983167276334314</v>
      </c>
      <c r="P6">
        <v>46.61770050098996</v>
      </c>
      <c r="R6">
        <v>71.68981420030411</v>
      </c>
      <c r="S6">
        <v>118.15934369077324</v>
      </c>
    </row>
    <row r="7" spans="2:19" ht="12.75">
      <c r="B7">
        <v>-45.3</v>
      </c>
      <c r="C7">
        <v>17.7</v>
      </c>
      <c r="E7" s="2">
        <f t="shared" si="0"/>
        <v>48.635172457800536</v>
      </c>
      <c r="F7" s="2">
        <f t="shared" si="2"/>
        <v>291.30717866831117</v>
      </c>
      <c r="G7" s="2">
        <f t="shared" si="3"/>
        <v>68.69282133168883</v>
      </c>
      <c r="H7" s="2">
        <f t="shared" si="4"/>
        <v>-68.69282133168883</v>
      </c>
      <c r="J7">
        <v>40.1</v>
      </c>
      <c r="K7">
        <v>-27</v>
      </c>
      <c r="L7" s="2">
        <f>SQRT(J7^2+K7^2)</f>
        <v>48.34263128957711</v>
      </c>
      <c r="M7" s="2">
        <f>ATAN2(K7,J7)*180/3.14159</f>
        <v>123.95314584346917</v>
      </c>
      <c r="N7" s="2">
        <f t="shared" si="1"/>
        <v>236.04685415653083</v>
      </c>
      <c r="O7">
        <v>43.51367601111173</v>
      </c>
      <c r="P7">
        <v>46.31457653914154</v>
      </c>
      <c r="R7">
        <v>71.26806980731027</v>
      </c>
      <c r="S7">
        <v>119.77567115166235</v>
      </c>
    </row>
    <row r="8" spans="2:19" ht="12.75">
      <c r="B8">
        <v>-40.1</v>
      </c>
      <c r="C8">
        <v>16.6</v>
      </c>
      <c r="E8" s="2">
        <f t="shared" si="0"/>
        <v>43.40011520722036</v>
      </c>
      <c r="F8" s="2">
        <f t="shared" si="2"/>
        <v>292.4536041124429</v>
      </c>
      <c r="G8" s="2">
        <f t="shared" si="3"/>
        <v>67.54639588755708</v>
      </c>
      <c r="H8" s="2">
        <f t="shared" si="4"/>
        <v>-67.54639588755705</v>
      </c>
      <c r="N8" s="2">
        <f t="shared" si="1"/>
        <v>360</v>
      </c>
      <c r="O8">
        <v>48.635172457800536</v>
      </c>
      <c r="P8">
        <v>48.34263128957711</v>
      </c>
      <c r="R8">
        <v>68.69282133168883</v>
      </c>
      <c r="S8">
        <v>123.95314584346917</v>
      </c>
    </row>
    <row r="9" spans="1:19" ht="12.75">
      <c r="A9" t="s">
        <v>32</v>
      </c>
      <c r="E9" s="2"/>
      <c r="J9">
        <v>11</v>
      </c>
      <c r="K9">
        <v>-4</v>
      </c>
      <c r="L9" s="2">
        <f>SQRT(J9^2+K9^2)</f>
        <v>11.704699910719626</v>
      </c>
      <c r="M9" s="2">
        <f>ATAN2(K9,J9)*180/3.14159</f>
        <v>109.98319942073428</v>
      </c>
      <c r="N9" s="2">
        <f t="shared" si="1"/>
        <v>250.01680057926572</v>
      </c>
      <c r="O9">
        <v>101.7145515646606</v>
      </c>
      <c r="P9">
        <v>87.61963250322384</v>
      </c>
      <c r="R9">
        <v>117.70802445226332</v>
      </c>
      <c r="S9">
        <v>69.00010593972983</v>
      </c>
    </row>
    <row r="10" spans="5:19" ht="12.75">
      <c r="E10" s="2"/>
      <c r="J10">
        <v>2.9</v>
      </c>
      <c r="K10">
        <v>-11.5</v>
      </c>
      <c r="L10" s="2">
        <f>SQRT(J10^2+K10^2)</f>
        <v>11.860016863394419</v>
      </c>
      <c r="M10" s="2">
        <f>ATAN2(K10,J10)*180/3.14159</f>
        <v>165.84672749688644</v>
      </c>
      <c r="N10" s="2">
        <f t="shared" si="1"/>
        <v>194.15327250311356</v>
      </c>
      <c r="O10">
        <v>69.11280633862295</v>
      </c>
      <c r="P10">
        <v>49.41619167843673</v>
      </c>
      <c r="R10">
        <v>110.64124439152977</v>
      </c>
      <c r="S10">
        <v>82.55866424457673</v>
      </c>
    </row>
    <row r="11" spans="5:19" ht="12.75">
      <c r="E11" s="2"/>
      <c r="N11" s="2"/>
      <c r="O11">
        <v>92.44728227481866</v>
      </c>
      <c r="P11">
        <v>76.8568149222956</v>
      </c>
      <c r="R11">
        <v>113.98881253815267</v>
      </c>
      <c r="S11">
        <v>74.60763870462989</v>
      </c>
    </row>
    <row r="12" spans="1:19" ht="12.75">
      <c r="A12" t="s">
        <v>5</v>
      </c>
      <c r="B12">
        <v>-77.7</v>
      </c>
      <c r="C12">
        <v>-71.2</v>
      </c>
      <c r="D12" t="s">
        <v>8</v>
      </c>
      <c r="E12" s="2">
        <f>SQRT(B12^2+C12^2)</f>
        <v>105.38847185532202</v>
      </c>
      <c r="F12" s="2">
        <f t="shared" si="2"/>
        <v>227.43236586115717</v>
      </c>
      <c r="G12" s="2">
        <f t="shared" si="3"/>
        <v>132.56763413884283</v>
      </c>
      <c r="H12" s="2">
        <f t="shared" si="4"/>
        <v>-132.56763413884283</v>
      </c>
      <c r="N12" s="2"/>
      <c r="O12">
        <v>67.8</v>
      </c>
      <c r="P12">
        <v>50.05217278001026</v>
      </c>
      <c r="R12">
        <v>107.66076235753988</v>
      </c>
      <c r="S12">
        <v>85.53112999050337</v>
      </c>
    </row>
    <row r="13" spans="2:19" ht="12.75">
      <c r="B13">
        <v>-76.1</v>
      </c>
      <c r="C13">
        <v>-65.7</v>
      </c>
      <c r="E13" s="2">
        <f t="shared" si="0"/>
        <v>100.53705784435907</v>
      </c>
      <c r="F13" s="2">
        <f t="shared" si="2"/>
        <v>229.1283723157301</v>
      </c>
      <c r="G13" s="2">
        <f t="shared" si="3"/>
        <v>130.8716276842699</v>
      </c>
      <c r="H13" s="2">
        <f t="shared" si="4"/>
        <v>-130.8716276842699</v>
      </c>
      <c r="N13" s="2"/>
      <c r="O13">
        <v>37.30804202849568</v>
      </c>
      <c r="P13">
        <v>11</v>
      </c>
      <c r="R13">
        <v>150.81473031966019</v>
      </c>
      <c r="S13">
        <v>147.66872058433452</v>
      </c>
    </row>
    <row r="14" spans="2:19" ht="12.75">
      <c r="B14">
        <v>-80.8</v>
      </c>
      <c r="C14">
        <v>-67.7</v>
      </c>
      <c r="E14" s="2">
        <f t="shared" si="0"/>
        <v>105.41313959843906</v>
      </c>
      <c r="F14" s="2">
        <f t="shared" si="2"/>
        <v>229.97540811245327</v>
      </c>
      <c r="G14" s="2">
        <f t="shared" si="3"/>
        <v>130.02459188754673</v>
      </c>
      <c r="H14" s="2">
        <f t="shared" si="4"/>
        <v>-130.02459188754673</v>
      </c>
      <c r="N14" s="2"/>
      <c r="O14">
        <v>80.60559782049879</v>
      </c>
      <c r="P14">
        <v>10.059542733146472</v>
      </c>
      <c r="R14">
        <v>150.15880996339672</v>
      </c>
      <c r="S14">
        <v>160.12326305573094</v>
      </c>
    </row>
    <row r="15" spans="2:16" ht="12.75">
      <c r="B15">
        <v>-78.5</v>
      </c>
      <c r="C15">
        <v>-62.6</v>
      </c>
      <c r="E15" s="2">
        <f t="shared" si="0"/>
        <v>100.40423297849549</v>
      </c>
      <c r="F15" s="2">
        <f t="shared" si="2"/>
        <v>231.36409958135627</v>
      </c>
      <c r="G15" s="2">
        <f t="shared" si="3"/>
        <v>128.63590041864373</v>
      </c>
      <c r="H15" s="2">
        <f t="shared" si="4"/>
        <v>-128.63590041864373</v>
      </c>
      <c r="N15" s="2"/>
      <c r="O15">
        <v>74.18551071469415</v>
      </c>
      <c r="P15">
        <v>11.058824530663285</v>
      </c>
    </row>
    <row r="16" spans="1:14" ht="12.75">
      <c r="A16" t="s">
        <v>9</v>
      </c>
      <c r="B16">
        <v>-90.1</v>
      </c>
      <c r="C16">
        <v>-47.2</v>
      </c>
      <c r="D16" t="s">
        <v>10</v>
      </c>
      <c r="E16" s="2">
        <f t="shared" si="0"/>
        <v>101.7145515646606</v>
      </c>
      <c r="F16" s="2">
        <f t="shared" si="2"/>
        <v>242.29197554773668</v>
      </c>
      <c r="G16" s="2">
        <f t="shared" si="3"/>
        <v>117.70802445226332</v>
      </c>
      <c r="H16" s="2">
        <f t="shared" si="4"/>
        <v>-117.7080244522633</v>
      </c>
      <c r="J16">
        <v>81.8</v>
      </c>
      <c r="K16">
        <v>31.4</v>
      </c>
      <c r="L16" s="2">
        <f>SQRT(J16^2+K16^2)</f>
        <v>87.61963250322384</v>
      </c>
      <c r="M16" s="2">
        <f>ATAN2(K16,J16)*180/3.14159</f>
        <v>69.00010593972983</v>
      </c>
      <c r="N16" s="2">
        <f t="shared" si="1"/>
        <v>290.99989406027015</v>
      </c>
    </row>
    <row r="17" spans="2:14" ht="12.75">
      <c r="B17">
        <v>-64.7</v>
      </c>
      <c r="C17">
        <v>-24.3</v>
      </c>
      <c r="E17" s="2">
        <f t="shared" si="0"/>
        <v>69.11280633862295</v>
      </c>
      <c r="F17" s="2">
        <f t="shared" si="2"/>
        <v>249.35875560847023</v>
      </c>
      <c r="G17" s="2">
        <f t="shared" si="3"/>
        <v>110.64124439152977</v>
      </c>
      <c r="H17" s="2">
        <f t="shared" si="4"/>
        <v>-110.64124439152975</v>
      </c>
      <c r="J17">
        <v>49</v>
      </c>
      <c r="K17">
        <v>6.4</v>
      </c>
      <c r="L17" s="2">
        <f>SQRT(J17^2+K17^2)</f>
        <v>49.41619167843673</v>
      </c>
      <c r="M17" s="2">
        <f>ATAN2(K17,J17)*180/3.14159</f>
        <v>82.55866424457673</v>
      </c>
      <c r="N17" s="2">
        <f t="shared" si="1"/>
        <v>277.44133575542327</v>
      </c>
    </row>
    <row r="18" spans="2:14" ht="12.75">
      <c r="B18">
        <v>-84.5</v>
      </c>
      <c r="C18">
        <v>-37.5</v>
      </c>
      <c r="E18" s="2">
        <f t="shared" si="0"/>
        <v>92.44728227481866</v>
      </c>
      <c r="F18" s="2">
        <f t="shared" si="2"/>
        <v>246.01118746184733</v>
      </c>
      <c r="G18" s="2">
        <f t="shared" si="3"/>
        <v>113.98881253815267</v>
      </c>
      <c r="H18" s="2">
        <f t="shared" si="4"/>
        <v>-113.98881253815267</v>
      </c>
      <c r="J18">
        <v>74.1</v>
      </c>
      <c r="K18">
        <v>20.4</v>
      </c>
      <c r="L18" s="2">
        <f>SQRT(J18^2+K18^2)</f>
        <v>76.8568149222956</v>
      </c>
      <c r="M18" s="2">
        <f>ATAN2(K18,J18)*180/3.14159</f>
        <v>74.60763870462989</v>
      </c>
      <c r="N18" s="2">
        <f t="shared" si="1"/>
        <v>285.3923612953701</v>
      </c>
    </row>
    <row r="19" spans="2:14" ht="12.75">
      <c r="B19">
        <v>-64.6</v>
      </c>
      <c r="C19">
        <v>-20.5</v>
      </c>
      <c r="E19" s="2">
        <f t="shared" si="0"/>
        <v>67.7747002944314</v>
      </c>
      <c r="F19" s="2">
        <f t="shared" si="2"/>
        <v>252.33923764246012</v>
      </c>
      <c r="G19" s="2">
        <f t="shared" si="3"/>
        <v>107.66076235753988</v>
      </c>
      <c r="H19" s="2">
        <f t="shared" si="4"/>
        <v>-107.66076235753988</v>
      </c>
      <c r="J19">
        <v>49.9</v>
      </c>
      <c r="K19">
        <v>3.9</v>
      </c>
      <c r="L19" s="2">
        <f>SQRT(J19^2+K19^2)</f>
        <v>50.05217278001026</v>
      </c>
      <c r="M19" s="2">
        <f>ATAN2(K19,J19)*180/3.14159</f>
        <v>85.53112999050337</v>
      </c>
      <c r="N19" s="2">
        <f t="shared" si="1"/>
        <v>274.46887000949664</v>
      </c>
    </row>
    <row r="20" spans="1:8" ht="12.75">
      <c r="A20" t="s">
        <v>11</v>
      </c>
      <c r="B20">
        <v>-95.6</v>
      </c>
      <c r="C20">
        <v>-10</v>
      </c>
      <c r="E20" s="2">
        <f t="shared" si="0"/>
        <v>96.12158966642197</v>
      </c>
      <c r="F20" s="2">
        <f t="shared" si="2"/>
        <v>263.979755930565</v>
      </c>
      <c r="G20" s="2">
        <f t="shared" si="3"/>
        <v>96.02024406943502</v>
      </c>
      <c r="H20" s="2">
        <f t="shared" si="4"/>
        <v>-96.02024406943502</v>
      </c>
    </row>
    <row r="21" spans="2:8" ht="12.75">
      <c r="B21">
        <v>-79.1</v>
      </c>
      <c r="C21">
        <v>-1.1</v>
      </c>
      <c r="E21" s="2">
        <f t="shared" si="0"/>
        <v>79.10764817639316</v>
      </c>
      <c r="F21" s="2">
        <f t="shared" si="2"/>
        <v>269.15721718580096</v>
      </c>
      <c r="G21" s="2">
        <f t="shared" si="3"/>
        <v>90.84278281419904</v>
      </c>
      <c r="H21" s="2">
        <f t="shared" si="4"/>
        <v>-90.84278281419901</v>
      </c>
    </row>
    <row r="22" spans="2:8" ht="12.75">
      <c r="B22">
        <v>-100.6</v>
      </c>
      <c r="C22">
        <v>-5.8</v>
      </c>
      <c r="E22" s="2">
        <f t="shared" si="0"/>
        <v>100.76705810928489</v>
      </c>
      <c r="F22" s="2">
        <f t="shared" si="2"/>
        <v>266.65299465060076</v>
      </c>
      <c r="G22" s="2">
        <f t="shared" si="3"/>
        <v>93.34700534939924</v>
      </c>
      <c r="H22" s="2">
        <f t="shared" si="4"/>
        <v>-93.34700534939925</v>
      </c>
    </row>
    <row r="23" spans="2:8" ht="12.75">
      <c r="B23">
        <v>-78.5</v>
      </c>
      <c r="C23">
        <v>2.6</v>
      </c>
      <c r="E23" s="2">
        <f t="shared" si="0"/>
        <v>78.54304552282143</v>
      </c>
      <c r="F23" s="2">
        <f t="shared" si="2"/>
        <v>271.8523140194002</v>
      </c>
      <c r="G23" s="2">
        <f t="shared" si="3"/>
        <v>88.14768598059982</v>
      </c>
      <c r="H23" s="2">
        <f t="shared" si="4"/>
        <v>-88.14768598059985</v>
      </c>
    </row>
    <row r="24" spans="1:8" ht="12.75">
      <c r="A24" t="s">
        <v>12</v>
      </c>
      <c r="B24">
        <v>-124.1</v>
      </c>
      <c r="C24">
        <v>17.3</v>
      </c>
      <c r="E24" s="2">
        <f t="shared" si="0"/>
        <v>125.3000399042235</v>
      </c>
      <c r="F24" s="2">
        <f t="shared" si="2"/>
        <v>277.894475325557</v>
      </c>
      <c r="G24" s="2">
        <f t="shared" si="3"/>
        <v>82.10552467444302</v>
      </c>
      <c r="H24" s="2">
        <f t="shared" si="4"/>
        <v>-82.10552467444302</v>
      </c>
    </row>
    <row r="25" spans="2:8" ht="12.75">
      <c r="B25">
        <v>-150.3</v>
      </c>
      <c r="C25">
        <v>22.3</v>
      </c>
      <c r="E25" s="2">
        <f t="shared" si="0"/>
        <v>151.94531911184367</v>
      </c>
      <c r="F25" s="2">
        <f t="shared" si="2"/>
        <v>278.3980339822739</v>
      </c>
      <c r="G25" s="2">
        <f t="shared" si="3"/>
        <v>81.60196601772611</v>
      </c>
      <c r="H25" s="2">
        <f t="shared" si="4"/>
        <v>-81.60196601772611</v>
      </c>
    </row>
    <row r="26" spans="2:8" ht="12.75">
      <c r="B26">
        <v>-132.1</v>
      </c>
      <c r="C26">
        <v>23.1</v>
      </c>
      <c r="E26" s="2">
        <f t="shared" si="0"/>
        <v>134.10451148264923</v>
      </c>
      <c r="F26" s="2">
        <f t="shared" si="2"/>
        <v>279.87826229844734</v>
      </c>
      <c r="G26" s="2">
        <f t="shared" si="3"/>
        <v>80.12173770155266</v>
      </c>
      <c r="H26" s="2">
        <f t="shared" si="4"/>
        <v>-80.12173770155266</v>
      </c>
    </row>
    <row r="27" spans="2:8" ht="12.75">
      <c r="B27">
        <v>-158.3</v>
      </c>
      <c r="C27">
        <v>28.3</v>
      </c>
      <c r="E27" s="2">
        <f t="shared" si="0"/>
        <v>160.80976338518755</v>
      </c>
      <c r="F27" s="2">
        <f t="shared" si="2"/>
        <v>280.09543745892404</v>
      </c>
      <c r="G27" s="2">
        <f t="shared" si="3"/>
        <v>79.90456254107596</v>
      </c>
      <c r="H27" s="2">
        <f t="shared" si="4"/>
        <v>-79.90456254107595</v>
      </c>
    </row>
    <row r="28" spans="2:8" ht="12.75">
      <c r="B28">
        <v>-97.7</v>
      </c>
      <c r="C28">
        <v>26.1</v>
      </c>
      <c r="E28" s="2">
        <f t="shared" si="0"/>
        <v>101.12615883143194</v>
      </c>
      <c r="F28" s="2">
        <f t="shared" si="2"/>
        <v>284.91890177556877</v>
      </c>
      <c r="G28" s="2">
        <f t="shared" si="3"/>
        <v>75.08109822443123</v>
      </c>
      <c r="H28" s="2">
        <f t="shared" si="4"/>
        <v>-75.08109822443124</v>
      </c>
    </row>
    <row r="29" spans="1:8" ht="12.75">
      <c r="A29" t="s">
        <v>13</v>
      </c>
      <c r="B29">
        <v>-153.4</v>
      </c>
      <c r="C29">
        <v>83.4</v>
      </c>
      <c r="D29" t="s">
        <v>14</v>
      </c>
      <c r="E29" s="2">
        <f t="shared" si="0"/>
        <v>174.60561273910986</v>
      </c>
      <c r="F29" s="2">
        <f t="shared" si="2"/>
        <v>298.50071590485254</v>
      </c>
      <c r="G29" s="2">
        <f t="shared" si="3"/>
        <v>61.49928409514746</v>
      </c>
      <c r="H29" s="2">
        <f t="shared" si="4"/>
        <v>-61.49928409514746</v>
      </c>
    </row>
    <row r="30" spans="2:8" ht="12.75">
      <c r="B30">
        <v>-162</v>
      </c>
      <c r="C30">
        <v>90.3</v>
      </c>
      <c r="E30" s="2">
        <f t="shared" si="0"/>
        <v>185.46722082351909</v>
      </c>
      <c r="F30" s="2">
        <f t="shared" si="2"/>
        <v>299.10474798953976</v>
      </c>
      <c r="G30" s="2">
        <f t="shared" si="3"/>
        <v>60.89525201046024</v>
      </c>
      <c r="H30" s="2">
        <f t="shared" si="4"/>
        <v>-60.89525201046021</v>
      </c>
    </row>
    <row r="31" spans="2:8" ht="12.75">
      <c r="B31">
        <v>-175.1</v>
      </c>
      <c r="C31">
        <v>104.6</v>
      </c>
      <c r="E31" s="2">
        <f t="shared" si="0"/>
        <v>203.96364872202105</v>
      </c>
      <c r="F31" s="2">
        <f t="shared" si="2"/>
        <v>300.8229515072975</v>
      </c>
      <c r="G31" s="2">
        <f t="shared" si="3"/>
        <v>59.17704849270251</v>
      </c>
      <c r="H31" s="2">
        <f t="shared" si="4"/>
        <v>-59.17704849270253</v>
      </c>
    </row>
    <row r="32" spans="2:8" ht="12.75">
      <c r="B32">
        <v>-175</v>
      </c>
      <c r="C32">
        <v>103.2</v>
      </c>
      <c r="E32" s="2">
        <f t="shared" si="0"/>
        <v>203.1630871984377</v>
      </c>
      <c r="F32" s="2">
        <f t="shared" si="2"/>
        <v>300.4982953214577</v>
      </c>
      <c r="G32" s="2">
        <f t="shared" si="3"/>
        <v>59.501704678542296</v>
      </c>
      <c r="H32" s="2">
        <f t="shared" si="4"/>
        <v>-59.5017046785423</v>
      </c>
    </row>
    <row r="33" spans="1:8" ht="12.75">
      <c r="A33" t="s">
        <v>15</v>
      </c>
      <c r="B33">
        <v>-125.7</v>
      </c>
      <c r="C33">
        <v>115.2</v>
      </c>
      <c r="D33" t="s">
        <v>8</v>
      </c>
      <c r="E33" s="2">
        <f t="shared" si="0"/>
        <v>170.5037536243704</v>
      </c>
      <c r="F33" s="2">
        <f t="shared" si="2"/>
        <v>312.4801637468603</v>
      </c>
      <c r="G33" s="2">
        <f t="shared" si="3"/>
        <v>47.519836253139715</v>
      </c>
      <c r="H33" s="2">
        <f t="shared" si="4"/>
        <v>-47.51983625313973</v>
      </c>
    </row>
    <row r="34" spans="2:8" ht="12.75">
      <c r="B34">
        <v>-118.4</v>
      </c>
      <c r="C34">
        <v>113.9</v>
      </c>
      <c r="E34" s="2">
        <f t="shared" si="0"/>
        <v>164.29172225039216</v>
      </c>
      <c r="F34" s="2">
        <f t="shared" si="2"/>
        <v>313.86684592975126</v>
      </c>
      <c r="G34" s="2">
        <f t="shared" si="3"/>
        <v>46.133154070248736</v>
      </c>
      <c r="H34" s="2">
        <f t="shared" si="4"/>
        <v>-46.13315407024873</v>
      </c>
    </row>
    <row r="35" spans="2:8" ht="12.75">
      <c r="B35">
        <v>-121</v>
      </c>
      <c r="C35">
        <v>119.3</v>
      </c>
      <c r="E35" s="2">
        <f t="shared" si="0"/>
        <v>169.92201152293364</v>
      </c>
      <c r="F35" s="2">
        <f t="shared" si="2"/>
        <v>314.5716380866691</v>
      </c>
      <c r="G35" s="2">
        <f t="shared" si="3"/>
        <v>45.42836191333089</v>
      </c>
      <c r="H35" s="2">
        <f t="shared" si="4"/>
        <v>-45.428361913330875</v>
      </c>
    </row>
    <row r="36" spans="2:8" ht="12.75">
      <c r="B36">
        <v>-139.2</v>
      </c>
      <c r="C36">
        <v>138.6</v>
      </c>
      <c r="E36" s="2">
        <f t="shared" si="0"/>
        <v>196.43472198162928</v>
      </c>
      <c r="F36" s="2">
        <f t="shared" si="2"/>
        <v>314.85336378805295</v>
      </c>
      <c r="G36" s="2">
        <f t="shared" si="3"/>
        <v>45.146636211947055</v>
      </c>
      <c r="H36" s="2">
        <f t="shared" si="4"/>
        <v>-45.146636211947076</v>
      </c>
    </row>
    <row r="37" spans="1:8" ht="12.75">
      <c r="A37" t="s">
        <v>16</v>
      </c>
      <c r="B37">
        <v>-160.3</v>
      </c>
      <c r="C37">
        <v>204.6</v>
      </c>
      <c r="D37" t="s">
        <v>8</v>
      </c>
      <c r="E37" s="2">
        <f t="shared" si="0"/>
        <v>259.91777545985576</v>
      </c>
      <c r="F37" s="2">
        <f t="shared" si="2"/>
        <v>321.9026983660754</v>
      </c>
      <c r="G37" s="2">
        <f t="shared" si="3"/>
        <v>38.09730163392459</v>
      </c>
      <c r="H37" s="2">
        <f t="shared" si="4"/>
        <v>-38.097301633924566</v>
      </c>
    </row>
    <row r="38" spans="2:8" ht="12.75">
      <c r="B38">
        <v>-236.4</v>
      </c>
      <c r="C38">
        <v>299.9</v>
      </c>
      <c r="E38" s="2">
        <f t="shared" si="0"/>
        <v>381.8703575822559</v>
      </c>
      <c r="F38" s="2">
        <f t="shared" si="2"/>
        <v>321.73320399781306</v>
      </c>
      <c r="G38" s="2">
        <f t="shared" si="3"/>
        <v>38.266796002186936</v>
      </c>
      <c r="H38" s="2">
        <f t="shared" si="4"/>
        <v>-38.26679600218692</v>
      </c>
    </row>
    <row r="39" spans="2:8" ht="12.75">
      <c r="B39">
        <v>-211.9</v>
      </c>
      <c r="C39">
        <v>278</v>
      </c>
      <c r="E39" s="2">
        <f t="shared" si="0"/>
        <v>349.5505828918041</v>
      </c>
      <c r="F39" s="2">
        <f t="shared" si="2"/>
        <v>322.6653282256611</v>
      </c>
      <c r="G39" s="2">
        <f t="shared" si="3"/>
        <v>37.334671774338915</v>
      </c>
      <c r="H39" s="2">
        <f t="shared" si="4"/>
        <v>-37.334671774338894</v>
      </c>
    </row>
    <row r="40" spans="2:8" ht="12.75">
      <c r="B40">
        <v>-333.1</v>
      </c>
      <c r="C40">
        <v>433.4</v>
      </c>
      <c r="E40" s="2">
        <f t="shared" si="0"/>
        <v>546.6179378688555</v>
      </c>
      <c r="F40" s="2">
        <f t="shared" si="2"/>
        <v>322.4360109924573</v>
      </c>
      <c r="G40" s="2">
        <f t="shared" si="3"/>
        <v>37.563989007542716</v>
      </c>
      <c r="H40" s="2">
        <f t="shared" si="4"/>
        <v>-37.563989007542695</v>
      </c>
    </row>
    <row r="41" spans="1:8" ht="12.75">
      <c r="A41" t="s">
        <v>18</v>
      </c>
      <c r="B41" s="1">
        <v>-200000000</v>
      </c>
      <c r="C41" s="1">
        <v>300000000</v>
      </c>
      <c r="D41" t="s">
        <v>17</v>
      </c>
      <c r="E41" s="3">
        <f t="shared" si="0"/>
        <v>360555127.54639894</v>
      </c>
      <c r="F41" s="2">
        <f t="shared" si="2"/>
        <v>326.2928443826235</v>
      </c>
      <c r="G41" s="2">
        <f t="shared" si="3"/>
        <v>33.707155617376486</v>
      </c>
      <c r="H41" s="2">
        <f t="shared" si="4"/>
        <v>-33.70715561737648</v>
      </c>
    </row>
    <row r="42" spans="2:8" ht="12.75">
      <c r="B42" s="1">
        <v>-150000000</v>
      </c>
      <c r="C42" s="1">
        <v>220000000</v>
      </c>
      <c r="E42" s="3">
        <f t="shared" si="0"/>
        <v>266270539.11388695</v>
      </c>
      <c r="F42" s="2">
        <f t="shared" si="2"/>
        <v>325.6957322209756</v>
      </c>
      <c r="G42" s="2">
        <f t="shared" si="3"/>
        <v>34.30426777902443</v>
      </c>
      <c r="H42" s="2">
        <f t="shared" si="4"/>
        <v>-34.30426777902442</v>
      </c>
    </row>
    <row r="43" spans="2:8" ht="12.75">
      <c r="B43" s="1">
        <v>-390000000</v>
      </c>
      <c r="C43" s="1">
        <v>530000000</v>
      </c>
      <c r="E43" s="3">
        <f t="shared" si="0"/>
        <v>658027355.054484</v>
      </c>
      <c r="F43" s="2">
        <f t="shared" si="2"/>
        <v>323.6341058325809</v>
      </c>
      <c r="G43" s="2">
        <f t="shared" si="3"/>
        <v>36.36589416741913</v>
      </c>
      <c r="H43" s="2">
        <f t="shared" si="4"/>
        <v>-36.36589416741911</v>
      </c>
    </row>
    <row r="44" spans="1:8" ht="12.75">
      <c r="A44" t="s">
        <v>19</v>
      </c>
      <c r="B44" s="1">
        <v>-350000000</v>
      </c>
      <c r="C44" s="1">
        <v>380000000</v>
      </c>
      <c r="D44" t="s">
        <v>17</v>
      </c>
      <c r="E44" s="3">
        <f t="shared" si="0"/>
        <v>516623654.1235796</v>
      </c>
      <c r="F44" s="2">
        <f t="shared" si="2"/>
        <v>317.3316658390895</v>
      </c>
      <c r="G44" s="2">
        <f t="shared" si="3"/>
        <v>42.66833416091049</v>
      </c>
      <c r="H44" s="2">
        <f t="shared" si="4"/>
        <v>-42.66833416091049</v>
      </c>
    </row>
    <row r="45" spans="2:8" ht="12.75">
      <c r="B45" s="1">
        <v>-430000000</v>
      </c>
      <c r="C45" s="1">
        <v>510000000</v>
      </c>
      <c r="E45" s="3">
        <f t="shared" si="0"/>
        <v>667083203.2063167</v>
      </c>
      <c r="F45" s="2">
        <f t="shared" si="2"/>
        <v>319.8441571367546</v>
      </c>
      <c r="G45" s="2">
        <f t="shared" si="3"/>
        <v>40.155842863245425</v>
      </c>
      <c r="H45" s="2">
        <f t="shared" si="4"/>
        <v>-40.155842863245454</v>
      </c>
    </row>
    <row r="46" spans="2:8" ht="12.75">
      <c r="B46" s="1">
        <v>-380000000</v>
      </c>
      <c r="C46" s="1">
        <v>420000000</v>
      </c>
      <c r="D46" t="s">
        <v>20</v>
      </c>
      <c r="E46" s="3">
        <f t="shared" si="0"/>
        <v>566392090.3402518</v>
      </c>
      <c r="F46" s="2">
        <f t="shared" si="2"/>
        <v>317.8410324262449</v>
      </c>
      <c r="G46" s="2">
        <f t="shared" si="3"/>
        <v>42.15896757375509</v>
      </c>
      <c r="H46" s="2">
        <f t="shared" si="4"/>
        <v>-42.1589675737551</v>
      </c>
    </row>
    <row r="47" spans="1:8" ht="12.75">
      <c r="A47" t="s">
        <v>21</v>
      </c>
      <c r="B47" s="1">
        <v>-340000000</v>
      </c>
      <c r="C47" s="1">
        <v>370000000</v>
      </c>
      <c r="D47" t="s">
        <v>17</v>
      </c>
      <c r="E47" s="3">
        <f t="shared" si="0"/>
        <v>502493781.0560445</v>
      </c>
      <c r="F47" s="2">
        <f t="shared" si="2"/>
        <v>317.3979117735031</v>
      </c>
      <c r="G47" s="2">
        <f t="shared" si="3"/>
        <v>42.6020882264969</v>
      </c>
      <c r="H47" s="2">
        <f t="shared" si="4"/>
        <v>-42.602088226496925</v>
      </c>
    </row>
    <row r="48" spans="1:14" ht="12.75">
      <c r="A48" t="s">
        <v>22</v>
      </c>
      <c r="B48" s="2">
        <v>-14.2</v>
      </c>
      <c r="C48" s="2">
        <v>-34.5</v>
      </c>
      <c r="D48" t="s">
        <v>7</v>
      </c>
      <c r="E48" s="2">
        <f t="shared" si="0"/>
        <v>37.30804202849568</v>
      </c>
      <c r="F48" s="2">
        <f t="shared" si="2"/>
        <v>202.2918303589353</v>
      </c>
      <c r="G48" s="2">
        <f t="shared" si="3"/>
        <v>157.7081696410647</v>
      </c>
      <c r="H48" s="2">
        <f t="shared" si="4"/>
        <v>-157.7081696410647</v>
      </c>
      <c r="J48">
        <v>0</v>
      </c>
      <c r="K48">
        <v>-11</v>
      </c>
      <c r="L48" s="2">
        <f>SQRT(J48^2+K48^2)</f>
        <v>11</v>
      </c>
      <c r="M48" s="2">
        <f>ATAN2(K48,J48)*180/3.14159</f>
        <v>180.00015203962414</v>
      </c>
      <c r="N48">
        <v>180</v>
      </c>
    </row>
    <row r="49" spans="2:8" ht="12.75">
      <c r="B49" s="2">
        <v>-14.6</v>
      </c>
      <c r="C49" s="2">
        <v>-35.9</v>
      </c>
      <c r="E49" s="2">
        <f t="shared" si="0"/>
        <v>38.75525770782591</v>
      </c>
      <c r="F49" s="2">
        <f t="shared" si="2"/>
        <v>202.05077619948688</v>
      </c>
      <c r="G49" s="2">
        <f t="shared" si="3"/>
        <v>157.94922380051312</v>
      </c>
      <c r="H49" s="2">
        <f t="shared" si="4"/>
        <v>-157.94922380051312</v>
      </c>
    </row>
    <row r="50" spans="2:8" ht="12.75">
      <c r="B50" s="2">
        <v>-16.4</v>
      </c>
      <c r="C50" s="2">
        <v>-40.3</v>
      </c>
      <c r="E50" s="2">
        <f t="shared" si="0"/>
        <v>43.509194430602825</v>
      </c>
      <c r="F50" s="2">
        <f t="shared" si="2"/>
        <v>202.06369477968843</v>
      </c>
      <c r="G50" s="2">
        <f t="shared" si="3"/>
        <v>157.93630522031157</v>
      </c>
      <c r="H50" s="2">
        <f t="shared" si="4"/>
        <v>-157.93630522031157</v>
      </c>
    </row>
    <row r="51" spans="1:8" ht="12.75">
      <c r="A51" t="s">
        <v>23</v>
      </c>
      <c r="B51" s="2">
        <v>-20</v>
      </c>
      <c r="C51" s="2">
        <v>-41.2</v>
      </c>
      <c r="D51" t="s">
        <v>24</v>
      </c>
      <c r="E51" s="2">
        <f t="shared" si="0"/>
        <v>45.79781654183964</v>
      </c>
      <c r="F51" s="2">
        <f t="shared" si="2"/>
        <v>205.8154820145068</v>
      </c>
      <c r="G51" s="2">
        <f t="shared" si="3"/>
        <v>154.1845179854932</v>
      </c>
      <c r="H51" s="2">
        <f t="shared" si="4"/>
        <v>-154.1845179854932</v>
      </c>
    </row>
    <row r="52" spans="2:8" ht="12.75">
      <c r="B52" s="2">
        <v>-20.3</v>
      </c>
      <c r="C52" s="2">
        <v>-41.3</v>
      </c>
      <c r="E52" s="2">
        <f t="shared" si="0"/>
        <v>46.01934375890208</v>
      </c>
      <c r="F52" s="2">
        <f t="shared" si="2"/>
        <v>206.0972678554512</v>
      </c>
      <c r="G52" s="2">
        <f t="shared" si="3"/>
        <v>153.9027321445488</v>
      </c>
      <c r="H52" s="2">
        <f t="shared" si="4"/>
        <v>-153.9027321445488</v>
      </c>
    </row>
    <row r="53" spans="2:8" ht="12.75">
      <c r="B53" s="2">
        <v>-24.5</v>
      </c>
      <c r="C53" s="2">
        <v>-51.3</v>
      </c>
      <c r="E53" s="2">
        <f t="shared" si="0"/>
        <v>56.85015391359991</v>
      </c>
      <c r="F53" s="2">
        <f t="shared" si="2"/>
        <v>205.4499903560396</v>
      </c>
      <c r="G53" s="2">
        <f t="shared" si="3"/>
        <v>154.5500096439604</v>
      </c>
      <c r="H53" s="2">
        <f t="shared" si="4"/>
        <v>-154.5500096439604</v>
      </c>
    </row>
    <row r="54" spans="2:8" ht="12.75">
      <c r="B54" s="2">
        <v>-27.6</v>
      </c>
      <c r="C54" s="2">
        <v>-57.9</v>
      </c>
      <c r="E54" s="2">
        <f t="shared" si="0"/>
        <v>64.14179604594807</v>
      </c>
      <c r="F54" s="2">
        <f t="shared" si="2"/>
        <v>205.40801625574875</v>
      </c>
      <c r="G54" s="2">
        <f t="shared" si="3"/>
        <v>154.59198374425125</v>
      </c>
      <c r="H54" s="2">
        <f t="shared" si="4"/>
        <v>-154.59198374425125</v>
      </c>
    </row>
    <row r="55" spans="1:14" ht="12.75">
      <c r="A55" t="s">
        <v>25</v>
      </c>
      <c r="B55" s="2">
        <v>-39.4</v>
      </c>
      <c r="C55" s="2">
        <v>-70.32</v>
      </c>
      <c r="D55" t="s">
        <v>7</v>
      </c>
      <c r="E55" s="2">
        <f t="shared" si="0"/>
        <v>80.60559782049879</v>
      </c>
      <c r="F55" s="2">
        <f t="shared" si="2"/>
        <v>209.18526968033981</v>
      </c>
      <c r="G55" s="2">
        <f t="shared" si="3"/>
        <v>150.81473031966019</v>
      </c>
      <c r="H55" s="2">
        <f t="shared" si="4"/>
        <v>-150.81473031966019</v>
      </c>
      <c r="J55">
        <v>5.38</v>
      </c>
      <c r="K55">
        <v>-8.5</v>
      </c>
      <c r="L55" s="2">
        <f>SQRT(J55^2+K55^2)</f>
        <v>10.059542733146472</v>
      </c>
      <c r="M55" s="2">
        <f>ATAN2(K55,J55)*180/3.14159</f>
        <v>147.66872058433452</v>
      </c>
      <c r="N55" s="2">
        <f>360-M55</f>
        <v>212.33127941566548</v>
      </c>
    </row>
    <row r="56" spans="2:14" ht="12.75">
      <c r="B56" s="2">
        <v>-37</v>
      </c>
      <c r="C56" s="2">
        <v>-64.3</v>
      </c>
      <c r="E56" s="2">
        <f t="shared" si="0"/>
        <v>74.18551071469415</v>
      </c>
      <c r="F56" s="2">
        <f t="shared" si="2"/>
        <v>209.84119003660328</v>
      </c>
      <c r="G56" s="2">
        <f t="shared" si="3"/>
        <v>150.15880996339672</v>
      </c>
      <c r="H56" s="2">
        <f t="shared" si="4"/>
        <v>-150.15880996339672</v>
      </c>
      <c r="J56">
        <v>3.76</v>
      </c>
      <c r="K56">
        <v>-10.4</v>
      </c>
      <c r="L56" s="2">
        <f>SQRT(J56^2+K56^2)</f>
        <v>11.058824530663285</v>
      </c>
      <c r="M56" s="2">
        <f>ATAN2(K56,J56)*180/3.14159</f>
        <v>160.12326305573094</v>
      </c>
      <c r="N56" s="2">
        <f>360-M56</f>
        <v>199.87673694426906</v>
      </c>
    </row>
    <row r="57" spans="2:8" ht="12.75">
      <c r="B57" s="2">
        <v>-35.6</v>
      </c>
      <c r="C57" s="2">
        <v>-60</v>
      </c>
      <c r="E57" s="2">
        <f t="shared" si="0"/>
        <v>69.76646759009661</v>
      </c>
      <c r="F57" s="2">
        <f t="shared" si="2"/>
        <v>210.60633241413132</v>
      </c>
      <c r="G57" s="2">
        <f t="shared" si="3"/>
        <v>149.39366758586868</v>
      </c>
      <c r="H57" s="2">
        <f t="shared" si="4"/>
        <v>-149.39366758586868</v>
      </c>
    </row>
    <row r="58" spans="2:8" ht="12.75">
      <c r="B58" s="2">
        <v>-37.4</v>
      </c>
      <c r="C58" s="2">
        <v>-62.7</v>
      </c>
      <c r="E58" s="2">
        <f t="shared" si="0"/>
        <v>73.00719142659852</v>
      </c>
      <c r="F58" s="2">
        <f t="shared" si="2"/>
        <v>210.74003731167338</v>
      </c>
      <c r="G58" s="2">
        <f t="shared" si="3"/>
        <v>149.25996268832662</v>
      </c>
      <c r="H58" s="2">
        <f t="shared" si="4"/>
        <v>-149.25996268832662</v>
      </c>
    </row>
    <row r="59" spans="1:14" ht="12.75">
      <c r="A59" t="s">
        <v>37</v>
      </c>
      <c r="B59" s="2"/>
      <c r="C59" s="2"/>
      <c r="J59">
        <v>40</v>
      </c>
      <c r="K59">
        <v>-50</v>
      </c>
      <c r="L59" s="2">
        <f>SQRT(J59^2+K59^2)</f>
        <v>64.03124237432849</v>
      </c>
      <c r="M59" s="2">
        <f>ATAN2(K59,J59)*180/3.14159</f>
        <v>141.34031113096339</v>
      </c>
      <c r="N59" s="2">
        <f>360-M59</f>
        <v>218.65968886903661</v>
      </c>
    </row>
    <row r="60" spans="2:14" ht="12.75">
      <c r="B60" s="2"/>
      <c r="C60" s="2"/>
      <c r="J60">
        <v>42</v>
      </c>
      <c r="K60">
        <v>-43</v>
      </c>
      <c r="L60" s="2">
        <f>SQRT(J60^2+K60^2)</f>
        <v>60.108235708594876</v>
      </c>
      <c r="M60" s="2">
        <f>ATAN2(K60,J60)*180/3.14159</f>
        <v>135.6741514970377</v>
      </c>
      <c r="N60" s="2">
        <f>360-M60</f>
        <v>224.3258485029623</v>
      </c>
    </row>
    <row r="61" spans="2:14" ht="12.75">
      <c r="B61" s="2"/>
      <c r="C61" s="2"/>
      <c r="J61">
        <v>53</v>
      </c>
      <c r="K61">
        <v>-54</v>
      </c>
      <c r="L61" s="2">
        <f>SQRT(J61^2+K61^2)</f>
        <v>75.66372975210778</v>
      </c>
      <c r="M61" s="2">
        <f>ATAN2(K61,J61)*180/3.14159</f>
        <v>135.53557346756588</v>
      </c>
      <c r="N61" s="2">
        <f>360-M61</f>
        <v>224.46442653243412</v>
      </c>
    </row>
    <row r="62" spans="2:3" ht="12.75">
      <c r="B62" s="2"/>
      <c r="C62" s="2"/>
    </row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</sheetData>
  <printOptions/>
  <pageMargins left="0.75" right="0.75" top="1" bottom="1" header="0.5" footer="0.5"/>
  <pageSetup orientation="portrait" paperSize="9"/>
  <drawing r:id="rId3"/>
  <legacyDrawing r:id="rId2"/>
  <oleObjects>
    <oleObject progId="Photoshop.Image.4" shapeId="13457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pane xSplit="3390" topLeftCell="N1" activePane="topRight" state="split"/>
      <selection pane="topLeft" activeCell="A1" sqref="A1"/>
      <selection pane="topRight" activeCell="N30" sqref="A1:IV16384"/>
    </sheetView>
  </sheetViews>
  <sheetFormatPr defaultColWidth="9.140625" defaultRowHeight="12.75"/>
  <cols>
    <col min="1" max="1" width="28.57421875" style="0" customWidth="1"/>
    <col min="3" max="3" width="9.57421875" style="0" bestFit="1" customWidth="1"/>
    <col min="4" max="4" width="8.8515625" style="2" customWidth="1"/>
    <col min="5" max="6" width="9.140625" style="2" customWidth="1"/>
    <col min="17" max="17" width="9.140625" style="0" customWidth="1"/>
    <col min="18" max="18" width="3.421875" style="0" customWidth="1"/>
    <col min="19" max="19" width="4.140625" style="0" customWidth="1"/>
    <col min="20" max="20" width="3.7109375" style="0" customWidth="1"/>
  </cols>
  <sheetData>
    <row r="1" spans="1:14" ht="12.75">
      <c r="A1" t="s">
        <v>41</v>
      </c>
      <c r="B1" t="s">
        <v>38</v>
      </c>
      <c r="H1" t="s">
        <v>35</v>
      </c>
      <c r="N1" t="s">
        <v>47</v>
      </c>
    </row>
    <row r="2" ht="12.75">
      <c r="A2" t="s">
        <v>42</v>
      </c>
    </row>
    <row r="3" spans="2:20" ht="12.75">
      <c r="B3" t="s">
        <v>1</v>
      </c>
      <c r="C3" t="s">
        <v>2</v>
      </c>
      <c r="D3" s="2" t="s">
        <v>39</v>
      </c>
      <c r="E3" s="2" t="s">
        <v>40</v>
      </c>
      <c r="F3" s="2" t="s">
        <v>28</v>
      </c>
      <c r="H3" t="s">
        <v>1</v>
      </c>
      <c r="I3" t="s">
        <v>2</v>
      </c>
      <c r="J3" t="s">
        <v>39</v>
      </c>
      <c r="K3" t="s">
        <v>40</v>
      </c>
      <c r="L3" t="s">
        <v>28</v>
      </c>
      <c r="N3" t="s">
        <v>1</v>
      </c>
      <c r="O3" t="s">
        <v>2</v>
      </c>
      <c r="P3" t="s">
        <v>39</v>
      </c>
      <c r="Q3" t="s">
        <v>40</v>
      </c>
      <c r="R3" t="s">
        <v>48</v>
      </c>
      <c r="S3" t="s">
        <v>49</v>
      </c>
      <c r="T3" t="s">
        <v>50</v>
      </c>
    </row>
    <row r="7" spans="1:20" ht="12.75">
      <c r="A7" t="s">
        <v>32</v>
      </c>
      <c r="B7">
        <v>85.9</v>
      </c>
      <c r="C7">
        <v>161.7</v>
      </c>
      <c r="D7" s="2">
        <f>SQRT(B7^2+C7^2)</f>
        <v>183.1002457671753</v>
      </c>
      <c r="E7" s="2">
        <f>90-ATAN2(B7,C7)*180/3.14159</f>
        <v>27.978558423662626</v>
      </c>
      <c r="F7" s="2">
        <f>360-E7</f>
        <v>332.0214415763374</v>
      </c>
      <c r="H7">
        <v>0</v>
      </c>
      <c r="I7">
        <v>-12</v>
      </c>
      <c r="J7">
        <v>12</v>
      </c>
      <c r="K7">
        <v>180</v>
      </c>
      <c r="L7">
        <f>360-K7</f>
        <v>180</v>
      </c>
      <c r="N7">
        <v>67.58054763449314</v>
      </c>
      <c r="O7">
        <v>127.10024422251124</v>
      </c>
      <c r="P7">
        <v>143.95</v>
      </c>
      <c r="Q7">
        <v>28</v>
      </c>
      <c r="R7">
        <v>10</v>
      </c>
      <c r="S7">
        <v>3</v>
      </c>
      <c r="T7">
        <v>27</v>
      </c>
    </row>
    <row r="8" spans="2:12" ht="12.75">
      <c r="B8">
        <v>107.5</v>
      </c>
      <c r="C8">
        <v>196.4</v>
      </c>
      <c r="D8" s="2">
        <f>SQRT(B8^2+C8^2)</f>
        <v>223.8955336758641</v>
      </c>
      <c r="E8" s="2">
        <f>90-ATAN2(B8,C8)*180/3.14159</f>
        <v>28.6941437242711</v>
      </c>
      <c r="F8" s="2">
        <f>360-E8</f>
        <v>331.3058562757289</v>
      </c>
      <c r="H8">
        <v>11.1</v>
      </c>
      <c r="I8">
        <v>-4</v>
      </c>
      <c r="J8">
        <v>12</v>
      </c>
      <c r="K8">
        <v>110</v>
      </c>
      <c r="L8">
        <f>360-K8</f>
        <v>250</v>
      </c>
    </row>
    <row r="10" spans="1:20" ht="12.75">
      <c r="A10" t="s">
        <v>5</v>
      </c>
      <c r="B10">
        <v>78.2</v>
      </c>
      <c r="C10">
        <v>61.5</v>
      </c>
      <c r="D10" s="2">
        <f>SQRT(B10^2+C10^2)</f>
        <v>99.48612968650455</v>
      </c>
      <c r="E10" s="2">
        <f>90-ATAN2(B10,C10)*180/3.14159</f>
        <v>51.81686377094878</v>
      </c>
      <c r="F10" s="2">
        <f>360-E10</f>
        <v>308.18313622905123</v>
      </c>
      <c r="H10">
        <v>33.5</v>
      </c>
      <c r="I10">
        <v>13.9</v>
      </c>
      <c r="J10">
        <v>36.3</v>
      </c>
      <c r="K10">
        <v>67.5</v>
      </c>
      <c r="L10">
        <f>360-K10</f>
        <v>292.5</v>
      </c>
      <c r="N10" s="4">
        <v>77.23868546273573</v>
      </c>
      <c r="O10" s="4">
        <v>17.123389383780797</v>
      </c>
      <c r="P10">
        <v>79</v>
      </c>
      <c r="Q10">
        <v>78</v>
      </c>
      <c r="R10">
        <v>10</v>
      </c>
      <c r="S10">
        <v>4</v>
      </c>
      <c r="T10">
        <v>32</v>
      </c>
    </row>
    <row r="11" spans="2:12" ht="12.75">
      <c r="B11">
        <v>81.2</v>
      </c>
      <c r="C11">
        <v>57.9</v>
      </c>
      <c r="D11" s="2">
        <f>SQRT(B11^2+C11^2)</f>
        <v>99.7288824764421</v>
      </c>
      <c r="E11" s="2">
        <f>90-ATAN2(B11,C11)*180/3.14159</f>
        <v>54.50904247692981</v>
      </c>
      <c r="F11" s="2">
        <f>360-E11</f>
        <v>305.49095752307016</v>
      </c>
      <c r="H11">
        <v>32.5</v>
      </c>
      <c r="I11">
        <v>8.7</v>
      </c>
      <c r="J11">
        <v>33.7</v>
      </c>
      <c r="K11">
        <v>75</v>
      </c>
      <c r="L11">
        <f>360-K11</f>
        <v>285</v>
      </c>
    </row>
    <row r="13" spans="1:20" ht="12.75">
      <c r="A13" t="s">
        <v>11</v>
      </c>
      <c r="B13">
        <v>79.2</v>
      </c>
      <c r="C13">
        <v>-8.8</v>
      </c>
      <c r="D13" s="2">
        <f>SQRT(B13^2+C13^2)</f>
        <v>79.68738921560927</v>
      </c>
      <c r="E13" s="2">
        <f>90-ATAN2(B13,C13)*180/3.14159</f>
        <v>96.3401971012453</v>
      </c>
      <c r="F13" s="2">
        <f>360-E13</f>
        <v>263.6598028987547</v>
      </c>
      <c r="H13">
        <v>82.3</v>
      </c>
      <c r="I13">
        <v>-3.7</v>
      </c>
      <c r="J13">
        <v>82.3</v>
      </c>
      <c r="K13">
        <v>92.3</v>
      </c>
      <c r="L13">
        <f>360-K13</f>
        <v>267.7</v>
      </c>
      <c r="N13">
        <v>76</v>
      </c>
      <c r="O13">
        <v>-12</v>
      </c>
      <c r="P13">
        <v>77</v>
      </c>
      <c r="Q13">
        <v>99</v>
      </c>
      <c r="R13" s="5">
        <v>10</v>
      </c>
      <c r="S13" s="5">
        <v>5</v>
      </c>
      <c r="T13" s="5">
        <v>23</v>
      </c>
    </row>
    <row r="14" spans="2:12" ht="12.75">
      <c r="B14">
        <v>78.6</v>
      </c>
      <c r="C14">
        <v>-12.6</v>
      </c>
      <c r="D14" s="2">
        <f>SQRT(B14^2+C14^2)</f>
        <v>79.60351751022061</v>
      </c>
      <c r="E14" s="2">
        <f>90-ATAN2(B14,C14)*180/3.14159</f>
        <v>99.1073420048971</v>
      </c>
      <c r="F14" s="2">
        <f>360-E14</f>
        <v>260.8926579951029</v>
      </c>
      <c r="H14">
        <v>82.3</v>
      </c>
      <c r="I14">
        <v>-3.7</v>
      </c>
      <c r="J14">
        <v>82.3</v>
      </c>
      <c r="K14">
        <v>92.6</v>
      </c>
      <c r="L14">
        <f aca="true" t="shared" si="0" ref="L14:L30">360-K14</f>
        <v>267.4</v>
      </c>
    </row>
    <row r="15" spans="8:12" ht="12.75">
      <c r="H15">
        <v>83.4</v>
      </c>
      <c r="I15">
        <v>-12.2</v>
      </c>
      <c r="J15">
        <v>84.3</v>
      </c>
      <c r="K15">
        <v>98.4</v>
      </c>
      <c r="L15">
        <f>360-K15</f>
        <v>261.6</v>
      </c>
    </row>
    <row r="16" spans="14:20" ht="12.75">
      <c r="N16">
        <v>86</v>
      </c>
      <c r="O16">
        <v>-154</v>
      </c>
      <c r="P16">
        <v>176</v>
      </c>
      <c r="Q16">
        <v>151</v>
      </c>
      <c r="R16">
        <v>10</v>
      </c>
      <c r="S16">
        <v>7</v>
      </c>
      <c r="T16">
        <v>15</v>
      </c>
    </row>
    <row r="17" spans="1:20" ht="12.75">
      <c r="A17" t="s">
        <v>18</v>
      </c>
      <c r="B17" s="1">
        <v>240000000</v>
      </c>
      <c r="C17" s="1">
        <v>-330000000</v>
      </c>
      <c r="D17" s="3">
        <f>SQRT(B17^2+C17^2)</f>
        <v>408044115.2620633</v>
      </c>
      <c r="E17" s="2">
        <f>90-ATAN2(B17,C17)*180/3.14159</f>
        <v>143.9726722036623</v>
      </c>
      <c r="F17" s="2">
        <f>360-E17</f>
        <v>216.0273277963377</v>
      </c>
      <c r="H17">
        <v>26000</v>
      </c>
      <c r="I17">
        <v>-1183</v>
      </c>
      <c r="J17">
        <v>28639</v>
      </c>
      <c r="K17">
        <v>114.4</v>
      </c>
      <c r="L17">
        <f>360-K17</f>
        <v>245.6</v>
      </c>
      <c r="N17">
        <v>82</v>
      </c>
      <c r="O17">
        <v>-194</v>
      </c>
      <c r="P17">
        <v>211</v>
      </c>
      <c r="Q17">
        <v>157</v>
      </c>
      <c r="R17">
        <v>10</v>
      </c>
      <c r="S17">
        <v>7</v>
      </c>
      <c r="T17">
        <v>45</v>
      </c>
    </row>
    <row r="18" spans="2:12" ht="12.75">
      <c r="B18" s="1"/>
      <c r="C18" s="1"/>
      <c r="D18" s="3"/>
      <c r="H18">
        <v>74430</v>
      </c>
      <c r="I18">
        <v>-3134</v>
      </c>
      <c r="J18">
        <v>80762</v>
      </c>
      <c r="K18">
        <v>112.8</v>
      </c>
      <c r="L18">
        <f>360-K18</f>
        <v>247.2</v>
      </c>
    </row>
    <row r="19" spans="2:4" ht="12.75">
      <c r="B19" s="1"/>
      <c r="C19" s="1"/>
      <c r="D19" s="3"/>
    </row>
    <row r="20" spans="1:20" ht="12.75">
      <c r="A20" t="s">
        <v>22</v>
      </c>
      <c r="B20" s="2">
        <v>14.2</v>
      </c>
      <c r="C20" s="2">
        <v>23.6</v>
      </c>
      <c r="D20" s="2">
        <f>SQRT(B20^2+C20^2)</f>
        <v>27.542694131112157</v>
      </c>
      <c r="E20" s="2">
        <f>90-ATAN2(B20,C20)*180/3.14159</f>
        <v>31.035058843447572</v>
      </c>
      <c r="F20" s="2">
        <f>360-E20</f>
        <v>328.9649411565524</v>
      </c>
      <c r="H20">
        <v>0</v>
      </c>
      <c r="I20">
        <v>-11</v>
      </c>
      <c r="J20">
        <v>11.5</v>
      </c>
      <c r="K20">
        <v>180</v>
      </c>
      <c r="L20">
        <f t="shared" si="0"/>
        <v>180</v>
      </c>
      <c r="M20" t="s">
        <v>46</v>
      </c>
      <c r="N20">
        <v>-72</v>
      </c>
      <c r="O20">
        <v>222</v>
      </c>
      <c r="P20">
        <v>233</v>
      </c>
      <c r="Q20">
        <v>342</v>
      </c>
      <c r="R20">
        <v>10</v>
      </c>
      <c r="S20">
        <v>16</v>
      </c>
      <c r="T20">
        <v>30</v>
      </c>
    </row>
    <row r="21" spans="2:6" ht="12.75">
      <c r="B21" s="2">
        <v>15.4</v>
      </c>
      <c r="C21" s="2">
        <v>26.5</v>
      </c>
      <c r="D21" s="2">
        <f>SQRT(B21^2+C21^2)</f>
        <v>30.64979608415038</v>
      </c>
      <c r="E21" s="2">
        <f>90-ATAN2(B21,C21)*180/3.14159</f>
        <v>30.162194489349446</v>
      </c>
      <c r="F21" s="2">
        <f>360-E21</f>
        <v>329.8378055106506</v>
      </c>
    </row>
    <row r="22" spans="2:4" ht="12.75">
      <c r="B22" s="1"/>
      <c r="C22" s="1"/>
      <c r="D22" s="3"/>
    </row>
    <row r="23" spans="1:20" ht="12.75">
      <c r="A23" t="s">
        <v>43</v>
      </c>
      <c r="B23">
        <v>77.6</v>
      </c>
      <c r="C23">
        <v>61.1</v>
      </c>
      <c r="D23" s="2">
        <f>SQRT(B23^2+C23^2)</f>
        <v>98.76725165762181</v>
      </c>
      <c r="E23" s="2">
        <f>90-ATAN2(B23,C23)*180/3.14159</f>
        <v>51.78409321315802</v>
      </c>
      <c r="F23" s="2">
        <f>360-E23</f>
        <v>308.21590678684197</v>
      </c>
      <c r="H23">
        <v>62.5</v>
      </c>
      <c r="I23">
        <v>48.2</v>
      </c>
      <c r="J23">
        <v>78.9</v>
      </c>
      <c r="K23">
        <v>52.3</v>
      </c>
      <c r="L23">
        <f t="shared" si="0"/>
        <v>307.7</v>
      </c>
      <c r="N23">
        <v>-72</v>
      </c>
      <c r="O23">
        <v>-74</v>
      </c>
      <c r="P23">
        <v>103</v>
      </c>
      <c r="Q23">
        <v>316</v>
      </c>
      <c r="R23">
        <v>10</v>
      </c>
      <c r="S23">
        <v>18</v>
      </c>
      <c r="T23">
        <v>20</v>
      </c>
    </row>
    <row r="24" spans="2:12" ht="12.75">
      <c r="B24">
        <v>83.1</v>
      </c>
      <c r="C24">
        <v>64.4</v>
      </c>
      <c r="D24" s="2">
        <f>SQRT(B24^2+C24^2)</f>
        <v>105.13310610839956</v>
      </c>
      <c r="E24" s="2">
        <f>90-ATAN2(B24,C24)*180/3.14159</f>
        <v>52.225360694538594</v>
      </c>
      <c r="F24" s="2">
        <f>360-E24</f>
        <v>307.7746393054614</v>
      </c>
      <c r="H24">
        <v>66.6</v>
      </c>
      <c r="I24">
        <v>49</v>
      </c>
      <c r="J24">
        <v>82.7</v>
      </c>
      <c r="K24">
        <v>53.7</v>
      </c>
      <c r="L24">
        <f t="shared" si="0"/>
        <v>306.3</v>
      </c>
    </row>
    <row r="26" spans="1:20" ht="12.75">
      <c r="A26" t="s">
        <v>44</v>
      </c>
      <c r="B26">
        <v>13.4</v>
      </c>
      <c r="C26">
        <v>-105.1</v>
      </c>
      <c r="D26" s="2">
        <f>SQRT(B26^2+C26^2)</f>
        <v>105.95079046425278</v>
      </c>
      <c r="E26" s="2">
        <f>90-ATAN2(B26,C26)*180/3.14159</f>
        <v>172.73419554424999</v>
      </c>
      <c r="F26" s="2">
        <f>360-E26</f>
        <v>187.26580445575001</v>
      </c>
      <c r="H26">
        <v>9.2</v>
      </c>
      <c r="I26">
        <v>-83.2</v>
      </c>
      <c r="J26">
        <v>83.8</v>
      </c>
      <c r="K26">
        <v>173.6</v>
      </c>
      <c r="L26">
        <f t="shared" si="0"/>
        <v>186.4</v>
      </c>
      <c r="N26">
        <v>-43</v>
      </c>
      <c r="O26">
        <v>-194</v>
      </c>
      <c r="P26">
        <v>199</v>
      </c>
      <c r="Q26">
        <v>193</v>
      </c>
      <c r="R26">
        <v>10</v>
      </c>
      <c r="S26">
        <v>21</v>
      </c>
      <c r="T26">
        <v>40</v>
      </c>
    </row>
    <row r="27" spans="2:12" ht="12.75">
      <c r="B27">
        <v>16.5</v>
      </c>
      <c r="C27">
        <v>-128.9</v>
      </c>
      <c r="D27" s="2">
        <f>SQRT(B27^2+C27^2)</f>
        <v>129.95176028049795</v>
      </c>
      <c r="E27" s="2">
        <f>90-ATAN2(B27,C27)*180/3.14159</f>
        <v>172.70552368398506</v>
      </c>
      <c r="F27" s="2">
        <f>360-E27</f>
        <v>187.29447631601494</v>
      </c>
      <c r="H27">
        <v>13.9</v>
      </c>
      <c r="I27">
        <v>-106</v>
      </c>
      <c r="J27">
        <v>107.2</v>
      </c>
      <c r="K27">
        <v>172.5</v>
      </c>
      <c r="L27">
        <f t="shared" si="0"/>
        <v>187.5</v>
      </c>
    </row>
    <row r="29" spans="1:20" ht="12.75">
      <c r="A29" t="s">
        <v>45</v>
      </c>
      <c r="B29">
        <v>6.2</v>
      </c>
      <c r="C29">
        <v>-83.1</v>
      </c>
      <c r="D29" s="2">
        <f>SQRT(B29^2+C29^2)</f>
        <v>83.33096663305903</v>
      </c>
      <c r="E29" s="2">
        <f>90-ATAN2(B29,C29)*180/3.14159</f>
        <v>175.7332024919367</v>
      </c>
      <c r="F29" s="2">
        <f>360-E29</f>
        <v>184.2667975080633</v>
      </c>
      <c r="H29">
        <v>29376</v>
      </c>
      <c r="I29">
        <v>-1820</v>
      </c>
      <c r="J29">
        <v>18439</v>
      </c>
      <c r="K29">
        <v>170.8</v>
      </c>
      <c r="L29">
        <f t="shared" si="0"/>
        <v>189.2</v>
      </c>
      <c r="N29">
        <v>-21</v>
      </c>
      <c r="O29">
        <v>-241</v>
      </c>
      <c r="P29">
        <v>242</v>
      </c>
      <c r="Q29">
        <v>185</v>
      </c>
      <c r="R29">
        <v>10</v>
      </c>
      <c r="S29">
        <v>22</v>
      </c>
      <c r="T29">
        <v>9</v>
      </c>
    </row>
    <row r="30" spans="2:12" ht="12.75">
      <c r="B30">
        <v>6.6</v>
      </c>
      <c r="C30">
        <v>-90.5</v>
      </c>
      <c r="D30" s="2">
        <f>SQRT(B30^2+C30^2)</f>
        <v>90.7403438388901</v>
      </c>
      <c r="E30" s="2">
        <f>90-ATAN2(B30,C30)*180/3.14159</f>
        <v>175.82897997835045</v>
      </c>
      <c r="F30" s="2">
        <f>360-E30</f>
        <v>184.17102002164955</v>
      </c>
      <c r="H30">
        <v>57852</v>
      </c>
      <c r="I30">
        <v>-3293</v>
      </c>
      <c r="J30">
        <v>33440</v>
      </c>
      <c r="K30">
        <v>170</v>
      </c>
      <c r="L30">
        <f t="shared" si="0"/>
        <v>190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</dc:creator>
  <cp:keywords/>
  <dc:description/>
  <cp:lastModifiedBy>Val</cp:lastModifiedBy>
  <dcterms:created xsi:type="dcterms:W3CDTF">2007-05-21T04:46:43Z</dcterms:created>
  <dcterms:modified xsi:type="dcterms:W3CDTF">2007-05-22T02:58:49Z</dcterms:modified>
  <cp:category/>
  <cp:version/>
  <cp:contentType/>
  <cp:contentStatus/>
</cp:coreProperties>
</file>