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65" windowHeight="14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<sst xmlns="http://schemas.openxmlformats.org/spreadsheetml/2006/main" count="31" uniqueCount="22">
  <si>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Array:</t>
  </si>
  <si>
    <t>ISHMAEL</t>
  </si>
  <si>
    <t>OVAL</t>
  </si>
  <si>
    <t>SCOTT's Analysis -- closest times</t>
  </si>
  <si>
    <t>x=0,y=-10,-20,-30,-40</t>
  </si>
  <si>
    <t>x</t>
  </si>
  <si>
    <t>y</t>
  </si>
  <si>
    <t>R</t>
  </si>
  <si>
    <t>phi</t>
  </si>
  <si>
    <t>mirror</t>
  </si>
  <si>
    <t>hr</t>
  </si>
  <si>
    <t>min</t>
  </si>
  <si>
    <t>sec</t>
  </si>
  <si>
    <t>05_13_2007_10_03_26</t>
  </si>
  <si>
    <t>05_13_2007_10_04_24</t>
  </si>
  <si>
    <t>05_13_2007_10_05_17</t>
  </si>
  <si>
    <t>05_13_2007_10_07_37</t>
  </si>
  <si>
    <t>05_13_2007_10_16_16</t>
  </si>
  <si>
    <t>?????</t>
  </si>
  <si>
    <t>05_13_2007_10_18_11</t>
  </si>
  <si>
    <t>05_13_2007_10_21_32</t>
  </si>
  <si>
    <t>05_13_2007_10_22_00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</si>
</sst>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15" applyNumberFormat="1" applyFill="1" applyAlignment="1">
      <alignment/>
    </xf>
    <xf numFmtId="0" fontId="0" fillId="0" borderId="0" xfId="0" applyFill="1" applyAlignment="1">
      <alignment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T38" sqref="T38"/>
    </sheetView>
  </sheetViews>
  <sheetFormatPr defaultColWidth="9.140625" defaultRowHeight="12.75"/>
  <cols>
    <col min="1" max="1" width="28.57421875" style="0" customWidth="1"/>
    <col min="3" max="3" width="9.57421875" style="0" bestFit="1" customWidth="1"/>
    <col min="4" max="4" width="8.8515625" style="1" customWidth="1"/>
    <col min="5" max="6" width="9.140625" style="1" customWidth="1"/>
    <col min="14" max="16" width="9.140625" style="6" customWidth="1"/>
    <col min="17" max="17" width="9.140625" style="0" customWidth="1"/>
    <col min="18" max="18" width="3.421875" style="0" customWidth="1"/>
    <col min="19" max="19" width="4.140625" style="0" customWidth="1"/>
    <col min="20" max="20" width="3.7109375" style="0" customWidth="1"/>
  </cols>
  <sheetData>
    <row r="1" spans="1:14" ht="12.75">
      <c r="A1" t="s">
        <v>0</v>
      </c>
      <c r="B1" t="s">
        <v>1</v>
      </c>
      <c r="H1" t="s">
        <v>2</v>
      </c>
      <c r="N1" s="6" t="s">
        <v>3</v>
      </c>
    </row>
    <row r="2" ht="12.75">
      <c r="A2" t="s">
        <v>4</v>
      </c>
    </row>
    <row r="3" spans="2:20" ht="12.75">
      <c r="B3" t="s">
        <v>5</v>
      </c>
      <c r="C3" t="s">
        <v>6</v>
      </c>
      <c r="D3" s="1" t="s">
        <v>7</v>
      </c>
      <c r="E3" s="1" t="s">
        <v>8</v>
      </c>
      <c r="F3" s="1" t="s">
        <v>9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N3" s="6" t="s">
        <v>5</v>
      </c>
      <c r="O3" s="6" t="s">
        <v>6</v>
      </c>
      <c r="P3" s="6" t="s">
        <v>7</v>
      </c>
      <c r="Q3" t="s">
        <v>8</v>
      </c>
      <c r="R3" t="s">
        <v>10</v>
      </c>
      <c r="S3" t="s">
        <v>11</v>
      </c>
      <c r="T3" t="s">
        <v>12</v>
      </c>
    </row>
    <row r="7" spans="1:20" ht="12.75">
      <c r="A7" t="s">
        <v>13</v>
      </c>
      <c r="B7">
        <v>85.9</v>
      </c>
      <c r="C7">
        <v>161.7</v>
      </c>
      <c r="D7" s="1">
        <f>SQRT(B7^2+C7^2)</f>
        <v>183.1002457671753</v>
      </c>
      <c r="E7" s="1">
        <f>90-ATAN2(B7,C7)*180/3.14159</f>
        <v>27.978558423662626</v>
      </c>
      <c r="F7" s="1">
        <f>360-E7</f>
        <v>332.0214415763374</v>
      </c>
      <c r="H7">
        <v>0</v>
      </c>
      <c r="I7">
        <v>-12</v>
      </c>
      <c r="J7">
        <v>12</v>
      </c>
      <c r="K7">
        <v>180</v>
      </c>
      <c r="L7">
        <f>360-K7</f>
        <v>180</v>
      </c>
      <c r="N7" s="6">
        <v>67.58054763449314</v>
      </c>
      <c r="O7" s="6">
        <v>127.10024422251124</v>
      </c>
      <c r="P7" s="6">
        <v>143.95</v>
      </c>
      <c r="Q7">
        <v>28</v>
      </c>
      <c r="R7">
        <v>10</v>
      </c>
      <c r="S7">
        <v>3</v>
      </c>
      <c r="T7">
        <v>27</v>
      </c>
    </row>
    <row r="8" spans="2:12" ht="12.75">
      <c r="B8">
        <v>107.5</v>
      </c>
      <c r="C8">
        <v>196.4</v>
      </c>
      <c r="D8" s="1">
        <f>SQRT(B8^2+C8^2)</f>
        <v>223.8955336758641</v>
      </c>
      <c r="E8" s="1">
        <f>90-ATAN2(B8,C8)*180/3.14159</f>
        <v>28.6941437242711</v>
      </c>
      <c r="F8" s="1">
        <f>360-E8</f>
        <v>331.3058562757289</v>
      </c>
      <c r="H8">
        <v>11.1</v>
      </c>
      <c r="I8">
        <v>-4</v>
      </c>
      <c r="J8">
        <v>12</v>
      </c>
      <c r="K8">
        <v>110</v>
      </c>
      <c r="L8">
        <f>360-K8</f>
        <v>250</v>
      </c>
    </row>
    <row r="10" spans="1:20" ht="12.75">
      <c r="A10" t="s">
        <v>14</v>
      </c>
      <c r="B10">
        <v>78.2</v>
      </c>
      <c r="C10">
        <v>61.5</v>
      </c>
      <c r="D10" s="1">
        <f>SQRT(B10^2+C10^2)</f>
        <v>99.48612968650455</v>
      </c>
      <c r="E10" s="1">
        <f>90-ATAN2(B10,C10)*180/3.14159</f>
        <v>51.81686377094878</v>
      </c>
      <c r="F10" s="1">
        <f>360-E10</f>
        <v>308.18313622905123</v>
      </c>
      <c r="H10">
        <v>33.5</v>
      </c>
      <c r="I10">
        <v>13.9</v>
      </c>
      <c r="J10">
        <v>36.3</v>
      </c>
      <c r="K10">
        <v>67.5</v>
      </c>
      <c r="L10">
        <f>360-K10</f>
        <v>292.5</v>
      </c>
      <c r="N10" s="2">
        <v>77.23868546273573</v>
      </c>
      <c r="O10" s="2">
        <v>17.123389383780797</v>
      </c>
      <c r="P10" s="6">
        <v>79</v>
      </c>
      <c r="Q10">
        <v>78</v>
      </c>
      <c r="R10">
        <v>10</v>
      </c>
      <c r="S10">
        <v>4</v>
      </c>
      <c r="T10">
        <v>32</v>
      </c>
    </row>
    <row r="11" spans="2:12" ht="12.75">
      <c r="B11">
        <v>81.2</v>
      </c>
      <c r="C11">
        <v>57.9</v>
      </c>
      <c r="D11" s="1">
        <f>SQRT(B11^2+C11^2)</f>
        <v>99.7288824764421</v>
      </c>
      <c r="E11" s="1">
        <f>90-ATAN2(B11,C11)*180/3.14159</f>
        <v>54.50904247692981</v>
      </c>
      <c r="F11" s="1">
        <f>360-E11</f>
        <v>305.49095752307016</v>
      </c>
      <c r="H11">
        <v>32.5</v>
      </c>
      <c r="I11">
        <v>8.7</v>
      </c>
      <c r="J11">
        <v>33.7</v>
      </c>
      <c r="K11">
        <v>75</v>
      </c>
      <c r="L11">
        <f>360-K11</f>
        <v>285</v>
      </c>
    </row>
    <row r="13" spans="1:20" ht="12.75">
      <c r="A13" t="s">
        <v>15</v>
      </c>
      <c r="B13">
        <v>79.2</v>
      </c>
      <c r="C13">
        <v>-8.8</v>
      </c>
      <c r="D13" s="1">
        <f>SQRT(B13^2+C13^2)</f>
        <v>79.68738921560927</v>
      </c>
      <c r="E13" s="1">
        <f>90-ATAN2(B13,C13)*180/3.14159</f>
        <v>96.3401971012453</v>
      </c>
      <c r="F13" s="1">
        <f>360-E13</f>
        <v>263.6598028987547</v>
      </c>
      <c r="H13">
        <v>82.3</v>
      </c>
      <c r="I13">
        <v>-3.7</v>
      </c>
      <c r="J13">
        <v>82.3</v>
      </c>
      <c r="K13">
        <v>92.3</v>
      </c>
      <c r="L13">
        <f>360-K13</f>
        <v>267.7</v>
      </c>
      <c r="N13" s="6">
        <v>76</v>
      </c>
      <c r="O13" s="6">
        <v>-12</v>
      </c>
      <c r="P13" s="6">
        <v>77</v>
      </c>
      <c r="Q13">
        <v>99</v>
      </c>
      <c r="R13" s="3">
        <v>10</v>
      </c>
      <c r="S13" s="3">
        <v>5</v>
      </c>
      <c r="T13" s="3">
        <v>23</v>
      </c>
    </row>
    <row r="14" spans="2:12" ht="12.75">
      <c r="B14">
        <v>78.6</v>
      </c>
      <c r="C14">
        <v>-12.6</v>
      </c>
      <c r="D14" s="1">
        <f>SQRT(B14^2+C14^2)</f>
        <v>79.60351751022061</v>
      </c>
      <c r="E14" s="1">
        <f>90-ATAN2(B14,C14)*180/3.14159</f>
        <v>99.1073420048971</v>
      </c>
      <c r="F14" s="1">
        <f>360-E14</f>
        <v>260.8926579951029</v>
      </c>
      <c r="H14">
        <v>82.3</v>
      </c>
      <c r="I14">
        <v>-3.7</v>
      </c>
      <c r="J14">
        <v>82.3</v>
      </c>
      <c r="K14">
        <v>92.6</v>
      </c>
      <c r="L14">
        <f aca="true" t="shared" si="0" ref="L14:L30">360-K14</f>
        <v>267.4</v>
      </c>
    </row>
    <row r="15" spans="8:12" ht="12.75">
      <c r="H15">
        <v>83.4</v>
      </c>
      <c r="I15">
        <v>-12.2</v>
      </c>
      <c r="J15">
        <v>84.3</v>
      </c>
      <c r="K15">
        <v>98.4</v>
      </c>
      <c r="L15">
        <f>360-K15</f>
        <v>261.6</v>
      </c>
    </row>
    <row r="16" spans="14:20" ht="12.75">
      <c r="N16" s="6">
        <v>86</v>
      </c>
      <c r="O16" s="6">
        <v>-154</v>
      </c>
      <c r="P16" s="6">
        <v>176</v>
      </c>
      <c r="Q16">
        <v>151</v>
      </c>
      <c r="R16">
        <v>10</v>
      </c>
      <c r="S16">
        <v>7</v>
      </c>
      <c r="T16">
        <v>15</v>
      </c>
    </row>
    <row r="17" spans="1:12" ht="12.75">
      <c r="A17" t="s">
        <v>16</v>
      </c>
      <c r="B17" s="4">
        <v>240000000</v>
      </c>
      <c r="C17" s="4">
        <v>-330000000</v>
      </c>
      <c r="D17" s="5">
        <f>SQRT(B17^2+C17^2)</f>
        <v>408044115.2620633</v>
      </c>
      <c r="E17" s="1">
        <f>90-ATAN2(B17,C17)*180/3.14159</f>
        <v>143.9726722036623</v>
      </c>
      <c r="F17" s="1">
        <f>360-E17</f>
        <v>216.0273277963377</v>
      </c>
      <c r="H17">
        <v>26000</v>
      </c>
      <c r="I17">
        <v>-1183</v>
      </c>
      <c r="J17">
        <v>28639</v>
      </c>
      <c r="K17">
        <v>114.4</v>
      </c>
      <c r="L17">
        <f>360-K17</f>
        <v>245.6</v>
      </c>
    </row>
    <row r="18" spans="2:20" ht="12.75">
      <c r="B18" s="4"/>
      <c r="C18" s="4"/>
      <c r="D18" s="5"/>
      <c r="H18">
        <v>74430</v>
      </c>
      <c r="I18">
        <v>-3134</v>
      </c>
      <c r="J18">
        <v>80762</v>
      </c>
      <c r="K18">
        <v>112.8</v>
      </c>
      <c r="L18">
        <f>360-K18</f>
        <v>247.2</v>
      </c>
      <c r="N18" s="6">
        <v>82</v>
      </c>
      <c r="O18" s="6">
        <v>-194</v>
      </c>
      <c r="P18" s="6">
        <v>211</v>
      </c>
      <c r="Q18">
        <v>157</v>
      </c>
      <c r="R18">
        <v>10</v>
      </c>
      <c r="S18">
        <v>7</v>
      </c>
      <c r="T18">
        <v>45</v>
      </c>
    </row>
    <row r="19" spans="2:4" ht="12.75">
      <c r="B19" s="4"/>
      <c r="C19" s="4"/>
      <c r="D19" s="5"/>
    </row>
    <row r="20" spans="1:20" ht="12.75">
      <c r="A20" t="s">
        <v>17</v>
      </c>
      <c r="B20" s="1">
        <v>14.2</v>
      </c>
      <c r="C20" s="1">
        <v>23.6</v>
      </c>
      <c r="D20" s="1">
        <f>SQRT(B20^2+C20^2)</f>
        <v>27.542694131112157</v>
      </c>
      <c r="E20" s="1">
        <f>90-ATAN2(B20,C20)*180/3.14159</f>
        <v>31.035058843447572</v>
      </c>
      <c r="F20" s="1">
        <f>360-E20</f>
        <v>328.9649411565524</v>
      </c>
      <c r="H20">
        <v>0</v>
      </c>
      <c r="I20">
        <v>-11</v>
      </c>
      <c r="J20">
        <v>11.5</v>
      </c>
      <c r="K20">
        <v>180</v>
      </c>
      <c r="L20">
        <f t="shared" si="0"/>
        <v>180</v>
      </c>
      <c r="M20" t="s">
        <v>18</v>
      </c>
      <c r="N20" s="6">
        <v>-72</v>
      </c>
      <c r="O20" s="6">
        <v>222</v>
      </c>
      <c r="P20" s="6">
        <v>233</v>
      </c>
      <c r="Q20">
        <v>342</v>
      </c>
      <c r="R20">
        <v>10</v>
      </c>
      <c r="S20">
        <v>16</v>
      </c>
      <c r="T20">
        <v>30</v>
      </c>
    </row>
    <row r="21" spans="2:6" ht="12.75">
      <c r="B21" s="1">
        <v>15.4</v>
      </c>
      <c r="C21" s="1">
        <v>26.5</v>
      </c>
      <c r="D21" s="1">
        <f>SQRT(B21^2+C21^2)</f>
        <v>30.64979608415038</v>
      </c>
      <c r="E21" s="1">
        <f>90-ATAN2(B21,C21)*180/3.14159</f>
        <v>30.162194489349446</v>
      </c>
      <c r="F21" s="1">
        <f>360-E21</f>
        <v>329.8378055106506</v>
      </c>
    </row>
    <row r="22" spans="2:4" ht="12.75">
      <c r="B22" s="4"/>
      <c r="C22" s="4"/>
      <c r="D22" s="5"/>
    </row>
    <row r="23" spans="1:20" ht="12.75">
      <c r="A23" t="s">
        <v>19</v>
      </c>
      <c r="B23">
        <v>77.6</v>
      </c>
      <c r="C23">
        <v>61.1</v>
      </c>
      <c r="D23" s="1">
        <f>SQRT(B23^2+C23^2)</f>
        <v>98.76725165762181</v>
      </c>
      <c r="E23" s="1">
        <f>90-ATAN2(B23,C23)*180/3.14159</f>
        <v>51.78409321315802</v>
      </c>
      <c r="F23" s="1">
        <f>360-E23</f>
        <v>308.21590678684197</v>
      </c>
      <c r="H23">
        <v>62.5</v>
      </c>
      <c r="I23">
        <v>48.2</v>
      </c>
      <c r="J23">
        <v>78.9</v>
      </c>
      <c r="K23">
        <v>52.3</v>
      </c>
      <c r="L23">
        <f t="shared" si="0"/>
        <v>307.7</v>
      </c>
      <c r="N23" s="6">
        <v>-72</v>
      </c>
      <c r="O23" s="6">
        <v>-74</v>
      </c>
      <c r="P23" s="6">
        <v>103</v>
      </c>
      <c r="Q23">
        <v>316</v>
      </c>
      <c r="R23">
        <v>10</v>
      </c>
      <c r="S23">
        <v>18</v>
      </c>
      <c r="T23">
        <v>20</v>
      </c>
    </row>
    <row r="24" spans="2:12" ht="12.75">
      <c r="B24">
        <v>83.1</v>
      </c>
      <c r="C24">
        <v>64.4</v>
      </c>
      <c r="D24" s="1">
        <f>SQRT(B24^2+C24^2)</f>
        <v>105.13310610839956</v>
      </c>
      <c r="E24" s="1">
        <f>90-ATAN2(B24,C24)*180/3.14159</f>
        <v>52.225360694538594</v>
      </c>
      <c r="F24" s="1">
        <f>360-E24</f>
        <v>307.7746393054614</v>
      </c>
      <c r="H24">
        <v>66.6</v>
      </c>
      <c r="I24">
        <v>49</v>
      </c>
      <c r="J24">
        <v>82.7</v>
      </c>
      <c r="K24">
        <v>53.7</v>
      </c>
      <c r="L24">
        <f t="shared" si="0"/>
        <v>306.3</v>
      </c>
    </row>
    <row r="26" spans="1:20" ht="12.75">
      <c r="A26" t="s">
        <v>20</v>
      </c>
      <c r="B26">
        <v>13.4</v>
      </c>
      <c r="C26">
        <v>-105.1</v>
      </c>
      <c r="D26" s="1">
        <f>SQRT(B26^2+C26^2)</f>
        <v>105.95079046425278</v>
      </c>
      <c r="E26" s="1">
        <f>90-ATAN2(B26,C26)*180/3.14159</f>
        <v>172.73419554424999</v>
      </c>
      <c r="F26" s="1">
        <f>360-E26</f>
        <v>187.26580445575001</v>
      </c>
      <c r="H26">
        <v>9.2</v>
      </c>
      <c r="I26">
        <v>-83.2</v>
      </c>
      <c r="J26">
        <v>83.8</v>
      </c>
      <c r="K26">
        <v>173.6</v>
      </c>
      <c r="L26">
        <f t="shared" si="0"/>
        <v>186.4</v>
      </c>
      <c r="N26" s="6">
        <v>-43</v>
      </c>
      <c r="O26" s="6">
        <v>-194</v>
      </c>
      <c r="P26" s="6">
        <v>199</v>
      </c>
      <c r="Q26">
        <v>193</v>
      </c>
      <c r="R26">
        <v>10</v>
      </c>
      <c r="S26">
        <v>21</v>
      </c>
      <c r="T26">
        <v>40</v>
      </c>
    </row>
    <row r="27" spans="2:12" ht="12.75">
      <c r="B27">
        <v>16.5</v>
      </c>
      <c r="C27">
        <v>-128.9</v>
      </c>
      <c r="D27" s="1">
        <f>SQRT(B27^2+C27^2)</f>
        <v>129.95176028049795</v>
      </c>
      <c r="E27" s="1">
        <f>90-ATAN2(B27,C27)*180/3.14159</f>
        <v>172.70552368398506</v>
      </c>
      <c r="F27" s="1">
        <f>360-E27</f>
        <v>187.29447631601494</v>
      </c>
      <c r="H27">
        <v>13.9</v>
      </c>
      <c r="I27">
        <v>-106</v>
      </c>
      <c r="J27">
        <v>107.2</v>
      </c>
      <c r="K27">
        <v>172.5</v>
      </c>
      <c r="L27">
        <f t="shared" si="0"/>
        <v>187.5</v>
      </c>
    </row>
    <row r="29" spans="1:20" ht="12.75">
      <c r="A29" t="s">
        <v>21</v>
      </c>
      <c r="B29">
        <v>6.2</v>
      </c>
      <c r="C29">
        <v>-83.1</v>
      </c>
      <c r="D29" s="1">
        <f>SQRT(B29^2+C29^2)</f>
        <v>83.33096663305903</v>
      </c>
      <c r="E29" s="1">
        <f>90-ATAN2(B29,C29)*180/3.14159</f>
        <v>175.7332024919367</v>
      </c>
      <c r="F29" s="1">
        <f>360-E29</f>
        <v>184.2667975080633</v>
      </c>
      <c r="H29">
        <v>29376</v>
      </c>
      <c r="I29">
        <v>-1820</v>
      </c>
      <c r="J29">
        <v>18439</v>
      </c>
      <c r="K29">
        <v>170.8</v>
      </c>
      <c r="L29">
        <f t="shared" si="0"/>
        <v>189.2</v>
      </c>
      <c r="N29" s="6">
        <v>-21</v>
      </c>
      <c r="O29" s="6">
        <v>-241</v>
      </c>
      <c r="P29" s="6">
        <v>242</v>
      </c>
      <c r="Q29">
        <v>185</v>
      </c>
      <c r="R29">
        <v>10</v>
      </c>
      <c r="S29">
        <v>22</v>
      </c>
      <c r="T29">
        <v>9</v>
      </c>
    </row>
    <row r="30" spans="2:12" ht="12.75">
      <c r="B30">
        <v>6.6</v>
      </c>
      <c r="C30">
        <v>-90.5</v>
      </c>
      <c r="D30" s="1">
        <f>SQRT(B30^2+C30^2)</f>
        <v>90.7403438388901</v>
      </c>
      <c r="E30" s="1">
        <f>90-ATAN2(B30,C30)*180/3.14159</f>
        <v>175.82897997835045</v>
      </c>
      <c r="F30" s="1">
        <f>360-E30</f>
        <v>184.17102002164955</v>
      </c>
      <c r="H30">
        <v>57852</v>
      </c>
      <c r="I30">
        <v>-3293</v>
      </c>
      <c r="J30">
        <v>33440</v>
      </c>
      <c r="K30">
        <v>170</v>
      </c>
      <c r="L30">
        <f t="shared" si="0"/>
        <v>190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</dc:creator>
  <cp:keywords/>
  <dc:description/>
  <cp:lastModifiedBy>Val</cp:lastModifiedBy>
  <dcterms:created xsi:type="dcterms:W3CDTF">2007-05-22T02:55:19Z</dcterms:created>
  <dcterms:modified xsi:type="dcterms:W3CDTF">2007-05-22T02:58:24Z</dcterms:modified>
  <cp:category/>
  <cp:version/>
  <cp:contentType/>
  <cp:contentStatus/>
</cp:coreProperties>
</file>